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Irena\OneDrive\Radna površina\"/>
    </mc:Choice>
  </mc:AlternateContent>
  <xr:revisionPtr revIDLastSave="0" documentId="13_ncr:1_{B2AAABD5-0D11-4C44-AD51-97445A6F3CD8}"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E335" i="9" s="1"/>
  <c r="B335" i="9" s="1"/>
  <c r="G335" i="9"/>
  <c r="F335" i="9"/>
  <c r="F334" i="9"/>
  <c r="H333" i="9"/>
  <c r="G333" i="9"/>
  <c r="E333" i="9" s="1"/>
  <c r="B333" i="9" s="1"/>
  <c r="F333" i="9"/>
  <c r="H332" i="9"/>
  <c r="G332" i="9"/>
  <c r="F332" i="9"/>
  <c r="H331" i="9"/>
  <c r="G331" i="9"/>
  <c r="F331" i="9"/>
  <c r="E331" i="9"/>
  <c r="B331" i="9" s="1"/>
  <c r="H330" i="9"/>
  <c r="G330" i="9"/>
  <c r="F330" i="9"/>
  <c r="E330" i="9"/>
  <c r="B330" i="9" s="1"/>
  <c r="H329" i="9"/>
  <c r="G329" i="9"/>
  <c r="E329" i="9" s="1"/>
  <c r="B329" i="9" s="1"/>
  <c r="F329" i="9"/>
  <c r="H328" i="9"/>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E322" i="9" s="1"/>
  <c r="F322" i="9"/>
  <c r="H321" i="9"/>
  <c r="G321" i="9"/>
  <c r="E321" i="9" s="1"/>
  <c r="B321" i="9" s="1"/>
  <c r="F321" i="9"/>
  <c r="H320" i="9"/>
  <c r="G320" i="9"/>
  <c r="F320" i="9"/>
  <c r="H319" i="9"/>
  <c r="G319" i="9"/>
  <c r="F319" i="9"/>
  <c r="E319" i="9"/>
  <c r="B319" i="9" s="1"/>
  <c r="H318" i="9"/>
  <c r="G318" i="9"/>
  <c r="F318" i="9"/>
  <c r="E318" i="9"/>
  <c r="H317" i="9"/>
  <c r="G317" i="9"/>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F295" i="9"/>
  <c r="I294" i="9"/>
  <c r="E294" i="9" s="1"/>
  <c r="B294" i="9" s="1"/>
  <c r="H294" i="9"/>
  <c r="F294" i="9"/>
  <c r="E293" i="9"/>
  <c r="M292" i="9"/>
  <c r="L292" i="9"/>
  <c r="F292" i="9" s="1"/>
  <c r="E292" i="9"/>
  <c r="M291" i="9"/>
  <c r="L291" i="9"/>
  <c r="F291" i="9" s="1"/>
  <c r="B291" i="9" s="1"/>
  <c r="E291" i="9"/>
  <c r="M290" i="9"/>
  <c r="L290" i="9"/>
  <c r="F290" i="9" s="1"/>
  <c r="E290" i="9"/>
  <c r="B290" i="9" s="1"/>
  <c r="M289" i="9"/>
  <c r="L289" i="9"/>
  <c r="F289" i="9"/>
  <c r="E289" i="9"/>
  <c r="M288" i="9"/>
  <c r="L288" i="9"/>
  <c r="F288" i="9" s="1"/>
  <c r="E288" i="9"/>
  <c r="M287" i="9"/>
  <c r="L287" i="9"/>
  <c r="F287" i="9" s="1"/>
  <c r="B287" i="9" s="1"/>
  <c r="E287" i="9"/>
  <c r="M286" i="9"/>
  <c r="L286" i="9"/>
  <c r="F286" i="9" s="1"/>
  <c r="E286" i="9"/>
  <c r="B286" i="9" s="1"/>
  <c r="M285" i="9"/>
  <c r="L285" i="9"/>
  <c r="F285" i="9"/>
  <c r="E285" i="9"/>
  <c r="M284" i="9"/>
  <c r="L284" i="9"/>
  <c r="F284" i="9" s="1"/>
  <c r="E284" i="9"/>
  <c r="M283" i="9"/>
  <c r="L283" i="9"/>
  <c r="F283" i="9" s="1"/>
  <c r="B283" i="9" s="1"/>
  <c r="E283" i="9"/>
  <c r="M282" i="9"/>
  <c r="L282" i="9"/>
  <c r="F282" i="9" s="1"/>
  <c r="B282" i="9" s="1"/>
  <c r="E282" i="9"/>
  <c r="M281" i="9"/>
  <c r="L281" i="9"/>
  <c r="F281" i="9"/>
  <c r="E281" i="9"/>
  <c r="B281" i="9" s="1"/>
  <c r="M280" i="9"/>
  <c r="L280" i="9"/>
  <c r="F280" i="9" s="1"/>
  <c r="E280" i="9"/>
  <c r="M279" i="9"/>
  <c r="L279" i="9"/>
  <c r="F279" i="9" s="1"/>
  <c r="B279" i="9" s="1"/>
  <c r="E279" i="9"/>
  <c r="M278" i="9"/>
  <c r="L278" i="9"/>
  <c r="F278" i="9" s="1"/>
  <c r="B278" i="9" s="1"/>
  <c r="E278" i="9"/>
  <c r="M277" i="9"/>
  <c r="L277" i="9"/>
  <c r="F277" i="9"/>
  <c r="E277" i="9"/>
  <c r="B277" i="9" s="1"/>
  <c r="M276" i="9"/>
  <c r="L276" i="9"/>
  <c r="F276" i="9" s="1"/>
  <c r="E276" i="9"/>
  <c r="M275" i="9"/>
  <c r="L275" i="9"/>
  <c r="F275" i="9" s="1"/>
  <c r="B275" i="9" s="1"/>
  <c r="E275" i="9"/>
  <c r="M274" i="9"/>
  <c r="L274" i="9"/>
  <c r="F274" i="9" s="1"/>
  <c r="B274" i="9" s="1"/>
  <c r="E274" i="9"/>
  <c r="M273" i="9"/>
  <c r="L273" i="9"/>
  <c r="F273" i="9"/>
  <c r="E273" i="9"/>
  <c r="B273" i="9" s="1"/>
  <c r="M272" i="9"/>
  <c r="L272" i="9"/>
  <c r="F272" i="9" s="1"/>
  <c r="E272" i="9"/>
  <c r="M271" i="9"/>
  <c r="L271" i="9"/>
  <c r="F271" i="9" s="1"/>
  <c r="B271" i="9" s="1"/>
  <c r="E271" i="9"/>
  <c r="M270" i="9"/>
  <c r="L270" i="9"/>
  <c r="F270" i="9" s="1"/>
  <c r="B270" i="9" s="1"/>
  <c r="E270" i="9"/>
  <c r="M269" i="9"/>
  <c r="L269" i="9"/>
  <c r="F269" i="9"/>
  <c r="E269" i="9"/>
  <c r="B269" i="9" s="1"/>
  <c r="M268" i="9"/>
  <c r="L268" i="9"/>
  <c r="F268" i="9" s="1"/>
  <c r="E268" i="9"/>
  <c r="M267" i="9"/>
  <c r="L267" i="9"/>
  <c r="F267" i="9" s="1"/>
  <c r="B267" i="9" s="1"/>
  <c r="E267" i="9"/>
  <c r="M266" i="9"/>
  <c r="L266" i="9"/>
  <c r="F266" i="9" s="1"/>
  <c r="B266" i="9" s="1"/>
  <c r="E266" i="9"/>
  <c r="M265" i="9"/>
  <c r="L265" i="9"/>
  <c r="F265" i="9"/>
  <c r="E265" i="9"/>
  <c r="B265" i="9" s="1"/>
  <c r="M264" i="9"/>
  <c r="L264" i="9"/>
  <c r="F264" i="9" s="1"/>
  <c r="E264" i="9"/>
  <c r="M263" i="9"/>
  <c r="L263" i="9"/>
  <c r="F263" i="9" s="1"/>
  <c r="B263" i="9" s="1"/>
  <c r="E263" i="9"/>
  <c r="M262" i="9"/>
  <c r="L262" i="9"/>
  <c r="F262" i="9" s="1"/>
  <c r="B262" i="9" s="1"/>
  <c r="E262" i="9"/>
  <c r="M261" i="9"/>
  <c r="L261" i="9"/>
  <c r="F261" i="9"/>
  <c r="E261" i="9"/>
  <c r="B261" i="9" s="1"/>
  <c r="M260" i="9"/>
  <c r="L260" i="9"/>
  <c r="F260" i="9" s="1"/>
  <c r="E260" i="9"/>
  <c r="M259" i="9"/>
  <c r="L259" i="9"/>
  <c r="F259" i="9" s="1"/>
  <c r="B259" i="9" s="1"/>
  <c r="E259" i="9"/>
  <c r="M258" i="9"/>
  <c r="L258" i="9"/>
  <c r="F258" i="9" s="1"/>
  <c r="B258" i="9" s="1"/>
  <c r="E258" i="9"/>
  <c r="M257" i="9"/>
  <c r="L257" i="9"/>
  <c r="F257" i="9"/>
  <c r="E257" i="9"/>
  <c r="B257" i="9" s="1"/>
  <c r="M256" i="9"/>
  <c r="L256" i="9"/>
  <c r="F256" i="9" s="1"/>
  <c r="E256" i="9"/>
  <c r="M255" i="9"/>
  <c r="L255" i="9"/>
  <c r="F255" i="9" s="1"/>
  <c r="B255" i="9" s="1"/>
  <c r="E255" i="9"/>
  <c r="M254" i="9"/>
  <c r="L254" i="9"/>
  <c r="F254" i="9" s="1"/>
  <c r="B254" i="9" s="1"/>
  <c r="E254" i="9"/>
  <c r="M253" i="9"/>
  <c r="L253" i="9"/>
  <c r="F253" i="9"/>
  <c r="E253" i="9"/>
  <c r="B253" i="9" s="1"/>
  <c r="M252" i="9"/>
  <c r="L252" i="9"/>
  <c r="F252" i="9" s="1"/>
  <c r="E252" i="9"/>
  <c r="M251" i="9"/>
  <c r="L251" i="9"/>
  <c r="F251" i="9" s="1"/>
  <c r="B251" i="9" s="1"/>
  <c r="E251" i="9"/>
  <c r="M250" i="9"/>
  <c r="L250" i="9"/>
  <c r="F250" i="9" s="1"/>
  <c r="B250" i="9" s="1"/>
  <c r="E250" i="9"/>
  <c r="M249" i="9"/>
  <c r="L249" i="9"/>
  <c r="F249" i="9"/>
  <c r="E249" i="9"/>
  <c r="B249" i="9" s="1"/>
  <c r="M248" i="9"/>
  <c r="L248" i="9"/>
  <c r="F248" i="9" s="1"/>
  <c r="E248" i="9"/>
  <c r="M247" i="9"/>
  <c r="L247" i="9"/>
  <c r="F247" i="9" s="1"/>
  <c r="B247" i="9" s="1"/>
  <c r="E247" i="9"/>
  <c r="M246" i="9"/>
  <c r="L246" i="9"/>
  <c r="F246" i="9" s="1"/>
  <c r="B246" i="9" s="1"/>
  <c r="E246" i="9"/>
  <c r="M245" i="9"/>
  <c r="L245" i="9"/>
  <c r="F245" i="9"/>
  <c r="E245" i="9"/>
  <c r="B245" i="9" s="1"/>
  <c r="M244" i="9"/>
  <c r="L244" i="9"/>
  <c r="E244" i="9"/>
  <c r="M243" i="9"/>
  <c r="L243" i="9"/>
  <c r="F243" i="9" s="1"/>
  <c r="B243" i="9" s="1"/>
  <c r="E243" i="9"/>
  <c r="M242" i="9"/>
  <c r="L242" i="9"/>
  <c r="E242" i="9"/>
  <c r="M241" i="9"/>
  <c r="F241" i="9" s="1"/>
  <c r="L241" i="9"/>
  <c r="E241" i="9"/>
  <c r="M240" i="9"/>
  <c r="L240" i="9"/>
  <c r="F240" i="9" s="1"/>
  <c r="E240" i="9"/>
  <c r="M239" i="9"/>
  <c r="L239" i="9"/>
  <c r="E239" i="9"/>
  <c r="M238" i="9"/>
  <c r="L238" i="9"/>
  <c r="E238" i="9"/>
  <c r="M237" i="9"/>
  <c r="L237" i="9"/>
  <c r="F237" i="9"/>
  <c r="E237" i="9"/>
  <c r="B237" i="9" s="1"/>
  <c r="M236" i="9"/>
  <c r="L236" i="9"/>
  <c r="F236" i="9" s="1"/>
  <c r="E236" i="9"/>
  <c r="M235" i="9"/>
  <c r="L235" i="9"/>
  <c r="F235" i="9" s="1"/>
  <c r="B235" i="9" s="1"/>
  <c r="E235" i="9"/>
  <c r="M234" i="9"/>
  <c r="L234" i="9"/>
  <c r="F234" i="9" s="1"/>
  <c r="B234" i="9" s="1"/>
  <c r="E234" i="9"/>
  <c r="M233" i="9"/>
  <c r="F233" i="9" s="1"/>
  <c r="L233" i="9"/>
  <c r="E233" i="9"/>
  <c r="M232" i="9"/>
  <c r="L232" i="9"/>
  <c r="E232" i="9"/>
  <c r="M231" i="9"/>
  <c r="L231" i="9"/>
  <c r="F231" i="9" s="1"/>
  <c r="B231" i="9" s="1"/>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F168" i="9"/>
  <c r="H167" i="9"/>
  <c r="G167" i="9"/>
  <c r="E167" i="9" s="1"/>
  <c r="B167" i="9" s="1"/>
  <c r="F167" i="9"/>
  <c r="H166" i="9"/>
  <c r="G166" i="9"/>
  <c r="F166" i="9"/>
  <c r="E166" i="9"/>
  <c r="B166" i="9" s="1"/>
  <c r="H165" i="9"/>
  <c r="G165" i="9"/>
  <c r="F165" i="9"/>
  <c r="E165" i="9"/>
  <c r="H164" i="9"/>
  <c r="G164" i="9"/>
  <c r="E164" i="9" s="1"/>
  <c r="B164" i="9" s="1"/>
  <c r="F164" i="9"/>
  <c r="H163" i="9"/>
  <c r="G163" i="9"/>
  <c r="E163" i="9" s="1"/>
  <c r="B163" i="9" s="1"/>
  <c r="F163" i="9"/>
  <c r="H162" i="9"/>
  <c r="E162" i="9" s="1"/>
  <c r="B162" i="9" s="1"/>
  <c r="G162" i="9"/>
  <c r="F162" i="9"/>
  <c r="H161" i="9"/>
  <c r="G161" i="9"/>
  <c r="F161" i="9"/>
  <c r="E161" i="9"/>
  <c r="B161" i="9" s="1"/>
  <c r="H160" i="9"/>
  <c r="G160" i="9"/>
  <c r="F160" i="9"/>
  <c r="E160" i="9"/>
  <c r="B160" i="9" s="1"/>
  <c r="H159" i="9"/>
  <c r="E159" i="9" s="1"/>
  <c r="B159" i="9" s="1"/>
  <c r="G159" i="9"/>
  <c r="F159" i="9"/>
  <c r="H158" i="9"/>
  <c r="G158" i="9"/>
  <c r="E158" i="9" s="1"/>
  <c r="B158" i="9" s="1"/>
  <c r="F158" i="9"/>
  <c r="H157" i="9"/>
  <c r="G157" i="9"/>
  <c r="F157" i="9"/>
  <c r="F156" i="9"/>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F72" i="9"/>
  <c r="E72" i="9"/>
  <c r="B72" i="9" s="1"/>
  <c r="H71" i="9"/>
  <c r="G71" i="9"/>
  <c r="F71" i="9"/>
  <c r="B71" i="9" s="1"/>
  <c r="E71" i="9"/>
  <c r="H70" i="9"/>
  <c r="G70" i="9"/>
  <c r="E70" i="9" s="1"/>
  <c r="B70" i="9" s="1"/>
  <c r="F70" i="9"/>
  <c r="H69" i="9"/>
  <c r="G69" i="9"/>
  <c r="E69" i="9" s="1"/>
  <c r="B69" i="9" s="1"/>
  <c r="F69" i="9"/>
  <c r="H68" i="9"/>
  <c r="E68" i="9" s="1"/>
  <c r="B68" i="9" s="1"/>
  <c r="G68" i="9"/>
  <c r="F68" i="9"/>
  <c r="H67" i="9"/>
  <c r="E67" i="9" s="1"/>
  <c r="B67" i="9" s="1"/>
  <c r="G67" i="9"/>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F57" i="9"/>
  <c r="H56" i="9"/>
  <c r="G56" i="9"/>
  <c r="F56" i="9"/>
  <c r="E56" i="9"/>
  <c r="B56" i="9" s="1"/>
  <c r="H55" i="9"/>
  <c r="E55" i="9" s="1"/>
  <c r="B55" i="9" s="1"/>
  <c r="G55" i="9"/>
  <c r="F55" i="9"/>
  <c r="H54" i="9"/>
  <c r="G54" i="9"/>
  <c r="E54" i="9" s="1"/>
  <c r="B54" i="9" s="1"/>
  <c r="F54" i="9"/>
  <c r="H53" i="9"/>
  <c r="G53" i="9"/>
  <c r="E53" i="9" s="1"/>
  <c r="B53" i="9" s="1"/>
  <c r="F53" i="9"/>
  <c r="H52" i="9"/>
  <c r="E52" i="9" s="1"/>
  <c r="B52" i="9" s="1"/>
  <c r="G52" i="9"/>
  <c r="F52" i="9"/>
  <c r="H51" i="9"/>
  <c r="E51" i="9" s="1"/>
  <c r="B51" i="9" s="1"/>
  <c r="G51" i="9"/>
  <c r="F51" i="9"/>
  <c r="H50" i="9"/>
  <c r="G50" i="9"/>
  <c r="E50" i="9" s="1"/>
  <c r="B50" i="9" s="1"/>
  <c r="F50" i="9"/>
  <c r="H49" i="9"/>
  <c r="G49" i="9"/>
  <c r="F49" i="9"/>
  <c r="H48" i="9"/>
  <c r="G48" i="9"/>
  <c r="E48" i="9" s="1"/>
  <c r="B48" i="9" s="1"/>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F42" i="9"/>
  <c r="H41" i="9"/>
  <c r="G41" i="9"/>
  <c r="F41" i="9"/>
  <c r="H40" i="9"/>
  <c r="E40" i="9" s="1"/>
  <c r="B40" i="9" s="1"/>
  <c r="G40" i="9"/>
  <c r="F40" i="9"/>
  <c r="H39" i="9"/>
  <c r="E39" i="9" s="1"/>
  <c r="B39" i="9" s="1"/>
  <c r="G39" i="9"/>
  <c r="F39" i="9"/>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F33" i="9"/>
  <c r="H32" i="9"/>
  <c r="E32" i="9" s="1"/>
  <c r="B32" i="9" s="1"/>
  <c r="G32" i="9"/>
  <c r="F32" i="9"/>
  <c r="H31" i="9"/>
  <c r="E31" i="9" s="1"/>
  <c r="B31" i="9" s="1"/>
  <c r="G31" i="9"/>
  <c r="F31" i="9"/>
  <c r="H30" i="9"/>
  <c r="G30" i="9"/>
  <c r="F30" i="9"/>
  <c r="H29" i="9"/>
  <c r="G29" i="9"/>
  <c r="E29" i="9" s="1"/>
  <c r="B29" i="9" s="1"/>
  <c r="F29" i="9"/>
  <c r="H28" i="9"/>
  <c r="E28" i="9" s="1"/>
  <c r="B28" i="9" s="1"/>
  <c r="G28" i="9"/>
  <c r="F28" i="9"/>
  <c r="H27" i="9"/>
  <c r="G27" i="9"/>
  <c r="F27" i="9"/>
  <c r="E27" i="9"/>
  <c r="B27" i="9" s="1"/>
  <c r="H26" i="9"/>
  <c r="G26" i="9"/>
  <c r="E26" i="9" s="1"/>
  <c r="B26" i="9" s="1"/>
  <c r="F26" i="9"/>
  <c r="H25" i="9"/>
  <c r="G25" i="9"/>
  <c r="F25" i="9"/>
  <c r="F24" i="9"/>
  <c r="F4" i="9"/>
  <c r="O3" i="9"/>
  <c r="G296" i="9" s="1"/>
  <c r="E296" i="9" s="1"/>
  <c r="I3" i="9"/>
  <c r="H3" i="9"/>
  <c r="G3" i="9"/>
  <c r="D104" i="8"/>
  <c r="D97" i="8"/>
  <c r="D92" i="8"/>
  <c r="D87" i="8"/>
  <c r="D82" i="8"/>
  <c r="D77" i="8"/>
  <c r="D72" i="8"/>
  <c r="D67" i="8"/>
  <c r="D62" i="8"/>
  <c r="D57" i="8"/>
  <c r="D52" i="8"/>
  <c r="D46" i="8"/>
  <c r="D37" i="8"/>
  <c r="D27" i="8"/>
  <c r="D18" i="8"/>
  <c r="D8" i="8"/>
  <c r="D6" i="8" s="1"/>
  <c r="C1583" i="1" s="1"/>
  <c r="E44" i="7"/>
  <c r="D44" i="7"/>
  <c r="E39" i="7"/>
  <c r="D39" i="7"/>
  <c r="D38" i="7" s="1"/>
  <c r="H35" i="3" s="1"/>
  <c r="E38" i="7"/>
  <c r="E30" i="7"/>
  <c r="D30" i="7"/>
  <c r="E23" i="7"/>
  <c r="E22" i="7" s="1"/>
  <c r="I34" i="3" s="1"/>
  <c r="D23" i="7"/>
  <c r="D22" i="7" s="1"/>
  <c r="E14" i="7"/>
  <c r="D14" i="7"/>
  <c r="E7" i="7"/>
  <c r="D7" i="7"/>
  <c r="D6" i="7" s="1"/>
  <c r="E6"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F118" i="6" s="1"/>
  <c r="D118" i="6"/>
  <c r="F117" i="6"/>
  <c r="F116" i="6"/>
  <c r="E115" i="6"/>
  <c r="E114" i="6" s="1"/>
  <c r="D1510" i="1" s="1"/>
  <c r="H1510" i="1"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s="1"/>
  <c r="F89" i="6" s="1"/>
  <c r="E89"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E39" i="6"/>
  <c r="D39" i="6"/>
  <c r="F38" i="6"/>
  <c r="F37" i="6"/>
  <c r="E36" i="6"/>
  <c r="D36" i="6"/>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F6" i="6" s="1"/>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E181" i="5"/>
  <c r="D181" i="5"/>
  <c r="F181" i="5" s="1"/>
  <c r="F180" i="5"/>
  <c r="F179"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D150" i="5"/>
  <c r="F150" i="5" s="1"/>
  <c r="F149" i="5"/>
  <c r="F148" i="5"/>
  <c r="E147" i="5"/>
  <c r="D1152" i="1" s="1"/>
  <c r="D147" i="5"/>
  <c r="C1152" i="1" s="1"/>
  <c r="F146" i="5"/>
  <c r="F145" i="5"/>
  <c r="F144" i="5"/>
  <c r="F143" i="5"/>
  <c r="E143" i="5"/>
  <c r="D143" i="5"/>
  <c r="F142" i="5"/>
  <c r="F141" i="5"/>
  <c r="F140" i="5"/>
  <c r="F139" i="5"/>
  <c r="F138" i="5"/>
  <c r="F137" i="5"/>
  <c r="E136" i="5"/>
  <c r="E135" i="5" s="1"/>
  <c r="D1140" i="1" s="1"/>
  <c r="D136" i="5"/>
  <c r="D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D1076" i="1" s="1"/>
  <c r="H1076" i="1"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E12" i="5" s="1"/>
  <c r="D1017" i="1"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D491" i="4" s="1"/>
  <c r="F490" i="4"/>
  <c r="F489" i="4"/>
  <c r="E488" i="4"/>
  <c r="D488" i="4"/>
  <c r="F488" i="4" s="1"/>
  <c r="F487" i="4"/>
  <c r="F486" i="4"/>
  <c r="E485" i="4"/>
  <c r="E479" i="4" s="1"/>
  <c r="D485" i="4"/>
  <c r="F485" i="4" s="1"/>
  <c r="F484" i="4"/>
  <c r="F483" i="4"/>
  <c r="F482" i="4"/>
  <c r="F481" i="4"/>
  <c r="E480" i="4"/>
  <c r="D480" i="4"/>
  <c r="D479" i="4" s="1"/>
  <c r="F479" i="4" s="1"/>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D431" i="4" s="1"/>
  <c r="E428" i="4"/>
  <c r="D423" i="1" s="1"/>
  <c r="D428" i="4"/>
  <c r="E427" i="4"/>
  <c r="D427" i="4"/>
  <c r="D648" i="4" s="1"/>
  <c r="F648" i="4" s="1"/>
  <c r="E426" i="4"/>
  <c r="D426" i="4"/>
  <c r="D647" i="4" s="1"/>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3" i="1" s="1"/>
  <c r="D388" i="4"/>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E366" i="4"/>
  <c r="F366" i="4" s="1"/>
  <c r="D366" i="4"/>
  <c r="F365" i="4"/>
  <c r="F364" i="4"/>
  <c r="F363" i="4"/>
  <c r="E362" i="4"/>
  <c r="E361" i="4" s="1"/>
  <c r="D362" i="4"/>
  <c r="F362" i="4" s="1"/>
  <c r="F359" i="4"/>
  <c r="F358" i="4"/>
  <c r="E358" i="4"/>
  <c r="D358" i="4"/>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E225" i="4"/>
  <c r="F225" i="4" s="1"/>
  <c r="D225" i="4"/>
  <c r="F224" i="4"/>
  <c r="F223" i="4"/>
  <c r="E222" i="4"/>
  <c r="D222" i="4"/>
  <c r="D221" i="4" s="1"/>
  <c r="E221" i="4"/>
  <c r="D217" i="1"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F135" i="4"/>
  <c r="E135" i="4"/>
  <c r="D135" i="4"/>
  <c r="F134" i="4"/>
  <c r="E134" i="4"/>
  <c r="D134" i="4"/>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E58" i="4"/>
  <c r="F58" i="4" s="1"/>
  <c r="D58" i="4"/>
  <c r="F57" i="4"/>
  <c r="F56" i="4"/>
  <c r="F55" i="4"/>
  <c r="F54" i="4"/>
  <c r="E53" i="4"/>
  <c r="D53" i="4"/>
  <c r="F53" i="4" s="1"/>
  <c r="F52" i="4"/>
  <c r="F51" i="4"/>
  <c r="F50" i="4"/>
  <c r="E50" i="4"/>
  <c r="E49" i="4" s="1"/>
  <c r="D45" i="1" s="1"/>
  <c r="G45" i="1" s="1"/>
  <c r="D50" i="4"/>
  <c r="D49" i="4"/>
  <c r="F48" i="4"/>
  <c r="F47" i="4"/>
  <c r="F46" i="4"/>
  <c r="F45" i="4"/>
  <c r="E44" i="4"/>
  <c r="D44" i="4"/>
  <c r="D43" i="4" s="1"/>
  <c r="F43" i="4" s="1"/>
  <c r="E43" i="4"/>
  <c r="F42" i="4"/>
  <c r="F41" i="4"/>
  <c r="F40" i="4"/>
  <c r="E39" i="4"/>
  <c r="D39" i="4"/>
  <c r="F39" i="4" s="1"/>
  <c r="F38" i="4"/>
  <c r="F37" i="4"/>
  <c r="F36" i="4"/>
  <c r="E36" i="4"/>
  <c r="D36" i="4"/>
  <c r="F35" i="4"/>
  <c r="F34" i="4"/>
  <c r="F33" i="4"/>
  <c r="F32" i="4"/>
  <c r="F31" i="4"/>
  <c r="F30" i="4"/>
  <c r="E29" i="4"/>
  <c r="F29" i="4" s="1"/>
  <c r="D29" i="4"/>
  <c r="F28" i="4"/>
  <c r="F27" i="4"/>
  <c r="F26" i="4"/>
  <c r="F25" i="4"/>
  <c r="F24" i="4"/>
  <c r="E23" i="4"/>
  <c r="D19" i="1" s="1"/>
  <c r="D23" i="4"/>
  <c r="F22" i="4"/>
  <c r="F21" i="4"/>
  <c r="F20" i="4"/>
  <c r="F19" i="4"/>
  <c r="F18" i="4"/>
  <c r="F17" i="4"/>
  <c r="E17" i="4"/>
  <c r="D17" i="4"/>
  <c r="F16" i="4"/>
  <c r="F15" i="4"/>
  <c r="F14" i="4"/>
  <c r="F13" i="4"/>
  <c r="F12" i="4"/>
  <c r="F11" i="4"/>
  <c r="F10" i="4"/>
  <c r="F9" i="4"/>
  <c r="E8" i="4"/>
  <c r="F8" i="4" s="1"/>
  <c r="D8" i="4"/>
  <c r="D7" i="4"/>
  <c r="I41" i="3"/>
  <c r="G41" i="3"/>
  <c r="B41" i="3"/>
  <c r="G40" i="3"/>
  <c r="B40" i="3"/>
  <c r="G39" i="3"/>
  <c r="B39" i="3"/>
  <c r="H38" i="3"/>
  <c r="G38" i="3"/>
  <c r="B38" i="3"/>
  <c r="I36" i="3"/>
  <c r="H36" i="3"/>
  <c r="G36" i="3"/>
  <c r="B36" i="3"/>
  <c r="I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3" i="1"/>
  <c r="C1683" i="1"/>
  <c r="G1683" i="1" s="1"/>
  <c r="H1682" i="1"/>
  <c r="G1682" i="1"/>
  <c r="C1682" i="1"/>
  <c r="C1681" i="1"/>
  <c r="H1681" i="1" s="1"/>
  <c r="C1680" i="1"/>
  <c r="H1679" i="1"/>
  <c r="C1679" i="1"/>
  <c r="G1679" i="1" s="1"/>
  <c r="H1678" i="1"/>
  <c r="G1678" i="1"/>
  <c r="C1678" i="1"/>
  <c r="C1677" i="1"/>
  <c r="H1677" i="1" s="1"/>
  <c r="C1676" i="1"/>
  <c r="H1675" i="1"/>
  <c r="C1675" i="1"/>
  <c r="G1675" i="1" s="1"/>
  <c r="H1674" i="1"/>
  <c r="G1674" i="1"/>
  <c r="C1674" i="1"/>
  <c r="C1673" i="1"/>
  <c r="H1673" i="1" s="1"/>
  <c r="C1672" i="1"/>
  <c r="H1672" i="1" s="1"/>
  <c r="C1671" i="1"/>
  <c r="G1671" i="1" s="1"/>
  <c r="H1670" i="1"/>
  <c r="G1670" i="1"/>
  <c r="C1670" i="1"/>
  <c r="H1669" i="1"/>
  <c r="C1669" i="1"/>
  <c r="G1669" i="1" s="1"/>
  <c r="C1668" i="1"/>
  <c r="H1668" i="1" s="1"/>
  <c r="C1667" i="1"/>
  <c r="G1667" i="1" s="1"/>
  <c r="H1666" i="1"/>
  <c r="G1666" i="1"/>
  <c r="C1666" i="1"/>
  <c r="C1665" i="1"/>
  <c r="H1665" i="1" s="1"/>
  <c r="C1664" i="1"/>
  <c r="H1664" i="1" s="1"/>
  <c r="C1663" i="1"/>
  <c r="G1663" i="1" s="1"/>
  <c r="H1662" i="1"/>
  <c r="G1662" i="1"/>
  <c r="C1662" i="1"/>
  <c r="H1661" i="1"/>
  <c r="C1661" i="1"/>
  <c r="G1661" i="1" s="1"/>
  <c r="C1660" i="1"/>
  <c r="H1660" i="1" s="1"/>
  <c r="C1659" i="1"/>
  <c r="G1659" i="1" s="1"/>
  <c r="H1658" i="1"/>
  <c r="G1658" i="1"/>
  <c r="C1658" i="1"/>
  <c r="C1657" i="1"/>
  <c r="H1657" i="1" s="1"/>
  <c r="C1656" i="1"/>
  <c r="H1656" i="1" s="1"/>
  <c r="C1655" i="1"/>
  <c r="G1655" i="1" s="1"/>
  <c r="H1654" i="1"/>
  <c r="G1654" i="1"/>
  <c r="C1654" i="1"/>
  <c r="H1653" i="1"/>
  <c r="C1653" i="1"/>
  <c r="G1653" i="1" s="1"/>
  <c r="C1652" i="1"/>
  <c r="H1652" i="1" s="1"/>
  <c r="C1651" i="1"/>
  <c r="G1651" i="1" s="1"/>
  <c r="H1650" i="1"/>
  <c r="G1650" i="1"/>
  <c r="C1650" i="1"/>
  <c r="C1649" i="1"/>
  <c r="H1649" i="1" s="1"/>
  <c r="C1648" i="1"/>
  <c r="H1648" i="1" s="1"/>
  <c r="C1647" i="1"/>
  <c r="G1647" i="1" s="1"/>
  <c r="H1646" i="1"/>
  <c r="G1646" i="1"/>
  <c r="C1646" i="1"/>
  <c r="H1645" i="1"/>
  <c r="C1645" i="1"/>
  <c r="G1645" i="1" s="1"/>
  <c r="C1644" i="1"/>
  <c r="H1644" i="1" s="1"/>
  <c r="C1643" i="1"/>
  <c r="G1643" i="1" s="1"/>
  <c r="H1642" i="1"/>
  <c r="G1642" i="1"/>
  <c r="C1642" i="1"/>
  <c r="C1641" i="1"/>
  <c r="H1641" i="1" s="1"/>
  <c r="C1640" i="1"/>
  <c r="H1640" i="1" s="1"/>
  <c r="C1639" i="1"/>
  <c r="G1639" i="1" s="1"/>
  <c r="H1638" i="1"/>
  <c r="G1638" i="1"/>
  <c r="C1638" i="1"/>
  <c r="H1637" i="1"/>
  <c r="C1637" i="1"/>
  <c r="G1637" i="1" s="1"/>
  <c r="C1636" i="1"/>
  <c r="H1636" i="1" s="1"/>
  <c r="C1635" i="1"/>
  <c r="G1635" i="1" s="1"/>
  <c r="C1634" i="1"/>
  <c r="H1634" i="1" s="1"/>
  <c r="C1633" i="1"/>
  <c r="H1633" i="1" s="1"/>
  <c r="C1632" i="1"/>
  <c r="H1632" i="1" s="1"/>
  <c r="C1631" i="1"/>
  <c r="G1631" i="1" s="1"/>
  <c r="H1630" i="1"/>
  <c r="G1630" i="1"/>
  <c r="C1630" i="1"/>
  <c r="H1629" i="1"/>
  <c r="C1629" i="1"/>
  <c r="G1629" i="1" s="1"/>
  <c r="C1627" i="1"/>
  <c r="G1627" i="1" s="1"/>
  <c r="H1626" i="1"/>
  <c r="G1626" i="1"/>
  <c r="C1626" i="1"/>
  <c r="C1625" i="1"/>
  <c r="H1625" i="1" s="1"/>
  <c r="C1624" i="1"/>
  <c r="H1624" i="1" s="1"/>
  <c r="C1623" i="1"/>
  <c r="G1623" i="1" s="1"/>
  <c r="G1620" i="1"/>
  <c r="C1620" i="1"/>
  <c r="H1620" i="1" s="1"/>
  <c r="H1619" i="1"/>
  <c r="C1619" i="1"/>
  <c r="G1619" i="1" s="1"/>
  <c r="C1618" i="1"/>
  <c r="H1618" i="1" s="1"/>
  <c r="G1617" i="1"/>
  <c r="C1617" i="1"/>
  <c r="H1617" i="1" s="1"/>
  <c r="G1616" i="1"/>
  <c r="C1616" i="1"/>
  <c r="H1616" i="1" s="1"/>
  <c r="H1615" i="1"/>
  <c r="C1615" i="1"/>
  <c r="G1615" i="1" s="1"/>
  <c r="C1614" i="1"/>
  <c r="H1614" i="1" s="1"/>
  <c r="C1613" i="1"/>
  <c r="H1613" i="1" s="1"/>
  <c r="C1612" i="1"/>
  <c r="H1612" i="1" s="1"/>
  <c r="H1611" i="1"/>
  <c r="C1611" i="1"/>
  <c r="G1611" i="1" s="1"/>
  <c r="G1610" i="1"/>
  <c r="C1610" i="1"/>
  <c r="H1610" i="1" s="1"/>
  <c r="G1609" i="1"/>
  <c r="C1609" i="1"/>
  <c r="H1609" i="1" s="1"/>
  <c r="G1608" i="1"/>
  <c r="C1608" i="1"/>
  <c r="H1608" i="1" s="1"/>
  <c r="H1607" i="1"/>
  <c r="C1607" i="1"/>
  <c r="G1607" i="1" s="1"/>
  <c r="H1606" i="1"/>
  <c r="C1606" i="1"/>
  <c r="G1606" i="1" s="1"/>
  <c r="C1605" i="1"/>
  <c r="H1605" i="1" s="1"/>
  <c r="C1604" i="1"/>
  <c r="H1604" i="1" s="1"/>
  <c r="H1603" i="1"/>
  <c r="C1603" i="1"/>
  <c r="G1603" i="1" s="1"/>
  <c r="H1601" i="1"/>
  <c r="C1601" i="1"/>
  <c r="G1601" i="1" s="1"/>
  <c r="C1600" i="1"/>
  <c r="H1600" i="1" s="1"/>
  <c r="C1599" i="1"/>
  <c r="G1599" i="1" s="1"/>
  <c r="H1598" i="1"/>
  <c r="G1598" i="1"/>
  <c r="C1598" i="1"/>
  <c r="C1597" i="1"/>
  <c r="H1597" i="1" s="1"/>
  <c r="C1596" i="1"/>
  <c r="H1596" i="1" s="1"/>
  <c r="C1595" i="1"/>
  <c r="G1595" i="1" s="1"/>
  <c r="C1594" i="1"/>
  <c r="H1594" i="1" s="1"/>
  <c r="H1593" i="1"/>
  <c r="C1593" i="1"/>
  <c r="G1593" i="1" s="1"/>
  <c r="C1592" i="1"/>
  <c r="H1592" i="1" s="1"/>
  <c r="C1591" i="1"/>
  <c r="G1591" i="1" s="1"/>
  <c r="H1590" i="1"/>
  <c r="C1590" i="1"/>
  <c r="G1590" i="1" s="1"/>
  <c r="C1589" i="1"/>
  <c r="H1589" i="1" s="1"/>
  <c r="C1588" i="1"/>
  <c r="H1588" i="1" s="1"/>
  <c r="C1587" i="1"/>
  <c r="H1587" i="1" s="1"/>
  <c r="C1586" i="1"/>
  <c r="H1586" i="1" s="1"/>
  <c r="H1584" i="1"/>
  <c r="C1584" i="1"/>
  <c r="G1584" i="1" s="1"/>
  <c r="C1582" i="1"/>
  <c r="H1582" i="1" s="1"/>
  <c r="G1581" i="1"/>
  <c r="D1581" i="1"/>
  <c r="C1581" i="1"/>
  <c r="J1581" i="1" s="1"/>
  <c r="D1580" i="1"/>
  <c r="C1580" i="1"/>
  <c r="H1580" i="1" s="1"/>
  <c r="G1579" i="1"/>
  <c r="D1579" i="1"/>
  <c r="C1579" i="1"/>
  <c r="J1579" i="1" s="1"/>
  <c r="D1578" i="1"/>
  <c r="C1578" i="1"/>
  <c r="H1578" i="1" s="1"/>
  <c r="D1577" i="1"/>
  <c r="C1577" i="1"/>
  <c r="H1577" i="1" s="1"/>
  <c r="G1576" i="1"/>
  <c r="D1576" i="1"/>
  <c r="C1576" i="1"/>
  <c r="J1576" i="1" s="1"/>
  <c r="D1575" i="1"/>
  <c r="C1575" i="1"/>
  <c r="H1575" i="1" s="1"/>
  <c r="G1574" i="1"/>
  <c r="D1574" i="1"/>
  <c r="C1574" i="1"/>
  <c r="J1574" i="1" s="1"/>
  <c r="D1573" i="1"/>
  <c r="C1573" i="1"/>
  <c r="H1573" i="1" s="1"/>
  <c r="D1572" i="1"/>
  <c r="C1572" i="1"/>
  <c r="H1572" i="1" s="1"/>
  <c r="D1571" i="1"/>
  <c r="C1571" i="1"/>
  <c r="H1571" i="1" s="1"/>
  <c r="G1570" i="1"/>
  <c r="D1570" i="1"/>
  <c r="C1570" i="1"/>
  <c r="J1570" i="1" s="1"/>
  <c r="D1569" i="1"/>
  <c r="C1569" i="1"/>
  <c r="H1569" i="1" s="1"/>
  <c r="G1568" i="1"/>
  <c r="D1568" i="1"/>
  <c r="C1568" i="1"/>
  <c r="J1568" i="1" s="1"/>
  <c r="D1567" i="1"/>
  <c r="C1567" i="1"/>
  <c r="H1567" i="1" s="1"/>
  <c r="G1566" i="1"/>
  <c r="D1566" i="1"/>
  <c r="C1566" i="1"/>
  <c r="J1566" i="1" s="1"/>
  <c r="D1565" i="1"/>
  <c r="C1565" i="1"/>
  <c r="H1565" i="1" s="1"/>
  <c r="G1564" i="1"/>
  <c r="D1564" i="1"/>
  <c r="C1564" i="1"/>
  <c r="J1564" i="1" s="1"/>
  <c r="G1563" i="1"/>
  <c r="D1563" i="1"/>
  <c r="C1563" i="1"/>
  <c r="H1563" i="1" s="1"/>
  <c r="D1562" i="1"/>
  <c r="C1562" i="1"/>
  <c r="H1562" i="1" s="1"/>
  <c r="G1561" i="1"/>
  <c r="D1561" i="1"/>
  <c r="C1561" i="1"/>
  <c r="J1561" i="1" s="1"/>
  <c r="D1560" i="1"/>
  <c r="C1560" i="1"/>
  <c r="H1560" i="1" s="1"/>
  <c r="G1559" i="1"/>
  <c r="D1559" i="1"/>
  <c r="C1559" i="1"/>
  <c r="J1559" i="1" s="1"/>
  <c r="D1558" i="1"/>
  <c r="C1558" i="1"/>
  <c r="G1557" i="1"/>
  <c r="D1557" i="1"/>
  <c r="C1557" i="1"/>
  <c r="J1557" i="1" s="1"/>
  <c r="D1556" i="1"/>
  <c r="C1556" i="1"/>
  <c r="D1555" i="1"/>
  <c r="D1554" i="1"/>
  <c r="C1554" i="1"/>
  <c r="G1553" i="1"/>
  <c r="D1553" i="1"/>
  <c r="C1553" i="1"/>
  <c r="J1553" i="1" s="1"/>
  <c r="D1552" i="1"/>
  <c r="C1552" i="1"/>
  <c r="G1551" i="1"/>
  <c r="D1551" i="1"/>
  <c r="C1551" i="1"/>
  <c r="J1551" i="1" s="1"/>
  <c r="D1550" i="1"/>
  <c r="C1550" i="1"/>
  <c r="G1549" i="1"/>
  <c r="D1549" i="1"/>
  <c r="C1549" i="1"/>
  <c r="J1549" i="1" s="1"/>
  <c r="D1548" i="1"/>
  <c r="C1548" i="1"/>
  <c r="D1547" i="1"/>
  <c r="H1547" i="1" s="1"/>
  <c r="C1547" i="1"/>
  <c r="J1547" i="1" s="1"/>
  <c r="H1546" i="1"/>
  <c r="D1546" i="1"/>
  <c r="J1546" i="1" s="1"/>
  <c r="C1546" i="1"/>
  <c r="G1546" i="1" s="1"/>
  <c r="I1546" i="1" s="1"/>
  <c r="J1545" i="1"/>
  <c r="D1545" i="1"/>
  <c r="H1545" i="1" s="1"/>
  <c r="C1545" i="1"/>
  <c r="H1544" i="1"/>
  <c r="D1544" i="1"/>
  <c r="G1544" i="1" s="1"/>
  <c r="C1544" i="1"/>
  <c r="D1543" i="1"/>
  <c r="H1543" i="1" s="1"/>
  <c r="C1543" i="1"/>
  <c r="H1542" i="1"/>
  <c r="D1542" i="1"/>
  <c r="G1542" i="1" s="1"/>
  <c r="C1542" i="1"/>
  <c r="J1541" i="1"/>
  <c r="D1541" i="1"/>
  <c r="H1541" i="1" s="1"/>
  <c r="C1541" i="1"/>
  <c r="D1540" i="1"/>
  <c r="H1540" i="1" s="1"/>
  <c r="C1540" i="1"/>
  <c r="D1539" i="1"/>
  <c r="H1539" i="1" s="1"/>
  <c r="C1539" i="1"/>
  <c r="D1536" i="1"/>
  <c r="H1536" i="1" s="1"/>
  <c r="C1536" i="1"/>
  <c r="D1535" i="1"/>
  <c r="H1535" i="1" s="1"/>
  <c r="C1535" i="1"/>
  <c r="D1534" i="1"/>
  <c r="H1534" i="1" s="1"/>
  <c r="C1534" i="1"/>
  <c r="D1533" i="1"/>
  <c r="H1533" i="1" s="1"/>
  <c r="C1533" i="1"/>
  <c r="D1532" i="1"/>
  <c r="H1532" i="1" s="1"/>
  <c r="C1532" i="1"/>
  <c r="G1532" i="1" s="1"/>
  <c r="D1531" i="1"/>
  <c r="H1531" i="1" s="1"/>
  <c r="C1531" i="1"/>
  <c r="D1530" i="1"/>
  <c r="H1530" i="1" s="1"/>
  <c r="C1530" i="1"/>
  <c r="G1530" i="1" s="1"/>
  <c r="D1529" i="1"/>
  <c r="H1529" i="1" s="1"/>
  <c r="C1529" i="1"/>
  <c r="D1528" i="1"/>
  <c r="H1528" i="1" s="1"/>
  <c r="C1528" i="1"/>
  <c r="G1528" i="1" s="1"/>
  <c r="D1527" i="1"/>
  <c r="H1527" i="1" s="1"/>
  <c r="C1527" i="1"/>
  <c r="C1526" i="1"/>
  <c r="D1524" i="1"/>
  <c r="H1524" i="1" s="1"/>
  <c r="C1524" i="1"/>
  <c r="D1523" i="1"/>
  <c r="H1523" i="1" s="1"/>
  <c r="C1523" i="1"/>
  <c r="G1523" i="1" s="1"/>
  <c r="D1522" i="1"/>
  <c r="H1522" i="1" s="1"/>
  <c r="C1522" i="1"/>
  <c r="G1522" i="1" s="1"/>
  <c r="D1521" i="1"/>
  <c r="H1521" i="1" s="1"/>
  <c r="C1521" i="1"/>
  <c r="G1521" i="1" s="1"/>
  <c r="D1520" i="1"/>
  <c r="H1520" i="1" s="1"/>
  <c r="C1520" i="1"/>
  <c r="D1519" i="1"/>
  <c r="H1519" i="1" s="1"/>
  <c r="C1519" i="1"/>
  <c r="G1519" i="1" s="1"/>
  <c r="D1518" i="1"/>
  <c r="H1518" i="1" s="1"/>
  <c r="C1518" i="1"/>
  <c r="D1517" i="1"/>
  <c r="H1517" i="1" s="1"/>
  <c r="C1517" i="1"/>
  <c r="D1516" i="1"/>
  <c r="H1516" i="1" s="1"/>
  <c r="C1516" i="1"/>
  <c r="D1515" i="1"/>
  <c r="H1515" i="1" s="1"/>
  <c r="C1515" i="1"/>
  <c r="D1514" i="1"/>
  <c r="H1514" i="1" s="1"/>
  <c r="C1514" i="1"/>
  <c r="D1513" i="1"/>
  <c r="H1513" i="1" s="1"/>
  <c r="C1513" i="1"/>
  <c r="D1512" i="1"/>
  <c r="H1512" i="1" s="1"/>
  <c r="C1512" i="1"/>
  <c r="D1511" i="1"/>
  <c r="H1511" i="1" s="1"/>
  <c r="C1511" i="1"/>
  <c r="C1510" i="1"/>
  <c r="D1509" i="1"/>
  <c r="H1509" i="1" s="1"/>
  <c r="C1509" i="1"/>
  <c r="H1508" i="1"/>
  <c r="D1508" i="1"/>
  <c r="C1508" i="1"/>
  <c r="D1507" i="1"/>
  <c r="H1507" i="1" s="1"/>
  <c r="C1507" i="1"/>
  <c r="D1506" i="1"/>
  <c r="H1506" i="1" s="1"/>
  <c r="C1506" i="1"/>
  <c r="H1505" i="1"/>
  <c r="D1505" i="1"/>
  <c r="C1505" i="1"/>
  <c r="H1504" i="1"/>
  <c r="D1504" i="1"/>
  <c r="C1504" i="1"/>
  <c r="D1503" i="1"/>
  <c r="H1503" i="1" s="1"/>
  <c r="C1503" i="1"/>
  <c r="H1502" i="1"/>
  <c r="D1502" i="1"/>
  <c r="C1502" i="1"/>
  <c r="H1501" i="1"/>
  <c r="D1501" i="1"/>
  <c r="C1501" i="1"/>
  <c r="H1500" i="1"/>
  <c r="D1500" i="1"/>
  <c r="C1500" i="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G1483" i="1" s="1"/>
  <c r="C1483" i="1"/>
  <c r="D1482" i="1"/>
  <c r="G1482" i="1" s="1"/>
  <c r="C1482" i="1"/>
  <c r="D1481" i="1"/>
  <c r="G1481" i="1" s="1"/>
  <c r="C1481" i="1"/>
  <c r="D1480" i="1"/>
  <c r="G1480" i="1" s="1"/>
  <c r="C1480" i="1"/>
  <c r="G1479" i="1"/>
  <c r="D1479" i="1"/>
  <c r="H1479" i="1" s="1"/>
  <c r="C1479" i="1"/>
  <c r="D1478" i="1"/>
  <c r="H1478" i="1" s="1"/>
  <c r="C1478" i="1"/>
  <c r="G1477" i="1"/>
  <c r="D1477" i="1"/>
  <c r="C1477" i="1"/>
  <c r="H1477" i="1" s="1"/>
  <c r="G1476" i="1"/>
  <c r="D1476" i="1"/>
  <c r="C1476" i="1"/>
  <c r="H1476" i="1" s="1"/>
  <c r="G1475" i="1"/>
  <c r="D1475" i="1"/>
  <c r="C1475" i="1"/>
  <c r="H1475" i="1" s="1"/>
  <c r="D1474" i="1"/>
  <c r="G1474" i="1" s="1"/>
  <c r="C1474" i="1"/>
  <c r="G1473" i="1"/>
  <c r="D1473" i="1"/>
  <c r="C1473" i="1"/>
  <c r="H1473" i="1" s="1"/>
  <c r="D1472" i="1"/>
  <c r="G1472" i="1" s="1"/>
  <c r="C1472" i="1"/>
  <c r="D1471" i="1"/>
  <c r="G1471" i="1" s="1"/>
  <c r="C1471" i="1"/>
  <c r="D1470" i="1"/>
  <c r="G1470" i="1" s="1"/>
  <c r="C1470" i="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D1444" i="1"/>
  <c r="G1444" i="1" s="1"/>
  <c r="C1444" i="1"/>
  <c r="G1443" i="1"/>
  <c r="D1443" i="1"/>
  <c r="C1443" i="1"/>
  <c r="G1442" i="1"/>
  <c r="D1442" i="1"/>
  <c r="C1442" i="1"/>
  <c r="H1442" i="1" s="1"/>
  <c r="D1441" i="1"/>
  <c r="G1441" i="1" s="1"/>
  <c r="C1441" i="1"/>
  <c r="H1441" i="1" s="1"/>
  <c r="G1440" i="1"/>
  <c r="D1440" i="1"/>
  <c r="C1440" i="1"/>
  <c r="H1440" i="1" s="1"/>
  <c r="D1439" i="1"/>
  <c r="G1439" i="1" s="1"/>
  <c r="C1439" i="1"/>
  <c r="G1438" i="1"/>
  <c r="D1438" i="1"/>
  <c r="C1438" i="1"/>
  <c r="H1438" i="1" s="1"/>
  <c r="G1437" i="1"/>
  <c r="D1437" i="1"/>
  <c r="C1437" i="1"/>
  <c r="H1437" i="1" s="1"/>
  <c r="D1436" i="1"/>
  <c r="G1436" i="1" s="1"/>
  <c r="C1436" i="1"/>
  <c r="G1435" i="1"/>
  <c r="D1435" i="1"/>
  <c r="C1435" i="1"/>
  <c r="H1435" i="1" s="1"/>
  <c r="D1434" i="1"/>
  <c r="G1434" i="1" s="1"/>
  <c r="C1434" i="1"/>
  <c r="D1433" i="1"/>
  <c r="G1433" i="1" s="1"/>
  <c r="C1433" i="1"/>
  <c r="D1432" i="1"/>
  <c r="G1432" i="1" s="1"/>
  <c r="C1432" i="1"/>
  <c r="D1430" i="1"/>
  <c r="G1430" i="1" s="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D1403" i="1"/>
  <c r="G1403" i="1" s="1"/>
  <c r="C1403" i="1"/>
  <c r="H1403" i="1" s="1"/>
  <c r="D1402" i="1"/>
  <c r="G1402" i="1" s="1"/>
  <c r="C1402" i="1"/>
  <c r="C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D1394" i="1"/>
  <c r="G1394" i="1" s="1"/>
  <c r="C1394" i="1"/>
  <c r="G1393" i="1"/>
  <c r="D1393" i="1"/>
  <c r="C1393" i="1"/>
  <c r="H1393" i="1" s="1"/>
  <c r="G1392" i="1"/>
  <c r="D1392" i="1"/>
  <c r="C1392" i="1"/>
  <c r="H1392" i="1" s="1"/>
  <c r="G1391" i="1"/>
  <c r="D1391" i="1"/>
  <c r="C1391" i="1"/>
  <c r="H1391" i="1" s="1"/>
  <c r="G1390" i="1"/>
  <c r="D1390" i="1"/>
  <c r="C1390" i="1"/>
  <c r="H1390" i="1" s="1"/>
  <c r="D1389" i="1"/>
  <c r="G1389" i="1" s="1"/>
  <c r="C1389" i="1"/>
  <c r="G1388" i="1"/>
  <c r="D1388" i="1"/>
  <c r="C1388" i="1"/>
  <c r="H1388" i="1" s="1"/>
  <c r="D1387" i="1"/>
  <c r="G1387" i="1" s="1"/>
  <c r="C1387" i="1"/>
  <c r="D1386" i="1"/>
  <c r="C1386" i="1"/>
  <c r="H1386" i="1" s="1"/>
  <c r="D1385" i="1"/>
  <c r="C1385" i="1"/>
  <c r="H1385" i="1" s="1"/>
  <c r="G1384" i="1"/>
  <c r="D1384" i="1"/>
  <c r="C1384" i="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D1346" i="1"/>
  <c r="G1346" i="1" s="1"/>
  <c r="C1346" i="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D1314" i="1"/>
  <c r="G1314" i="1" s="1"/>
  <c r="C1314" i="1"/>
  <c r="G1313" i="1"/>
  <c r="D1313" i="1"/>
  <c r="C1313" i="1"/>
  <c r="H1313" i="1" s="1"/>
  <c r="G1312" i="1"/>
  <c r="D1312" i="1"/>
  <c r="C1312" i="1"/>
  <c r="H1312" i="1" s="1"/>
  <c r="G1311" i="1"/>
  <c r="D1311" i="1"/>
  <c r="C1311" i="1"/>
  <c r="H1311" i="1" s="1"/>
  <c r="D1310" i="1"/>
  <c r="C1310" i="1"/>
  <c r="H1310" i="1" s="1"/>
  <c r="G1309" i="1"/>
  <c r="D1309" i="1"/>
  <c r="C1309" i="1"/>
  <c r="H1309" i="1" s="1"/>
  <c r="G1308" i="1"/>
  <c r="D1308" i="1"/>
  <c r="C1308" i="1"/>
  <c r="H1308" i="1" s="1"/>
  <c r="G1307" i="1"/>
  <c r="D1307" i="1"/>
  <c r="C1307" i="1"/>
  <c r="H1307" i="1" s="1"/>
  <c r="D1306" i="1"/>
  <c r="C1306" i="1"/>
  <c r="H1306" i="1" s="1"/>
  <c r="G1305" i="1"/>
  <c r="D1305" i="1"/>
  <c r="C1305" i="1"/>
  <c r="H1305" i="1" s="1"/>
  <c r="G1304" i="1"/>
  <c r="D1304" i="1"/>
  <c r="C1304" i="1"/>
  <c r="H1304" i="1" s="1"/>
  <c r="G1303" i="1"/>
  <c r="D1303" i="1"/>
  <c r="C1303" i="1"/>
  <c r="H1303" i="1" s="1"/>
  <c r="D1302" i="1"/>
  <c r="C1302" i="1"/>
  <c r="H1302" i="1" s="1"/>
  <c r="G1301" i="1"/>
  <c r="D1301" i="1"/>
  <c r="C1301" i="1"/>
  <c r="H1301" i="1" s="1"/>
  <c r="D1300" i="1"/>
  <c r="G1300" i="1" s="1"/>
  <c r="C1300" i="1"/>
  <c r="D1299" i="1"/>
  <c r="C1299" i="1"/>
  <c r="G1299" i="1" s="1"/>
  <c r="D1298" i="1"/>
  <c r="C1298" i="1"/>
  <c r="H1298" i="1" s="1"/>
  <c r="D1297" i="1"/>
  <c r="C1297" i="1"/>
  <c r="H1297" i="1" s="1"/>
  <c r="D1296" i="1"/>
  <c r="C1296" i="1"/>
  <c r="D1295" i="1"/>
  <c r="G1295" i="1" s="1"/>
  <c r="C1295" i="1"/>
  <c r="D1294" i="1"/>
  <c r="C1294" i="1"/>
  <c r="H1294" i="1" s="1"/>
  <c r="D1293" i="1"/>
  <c r="C1293" i="1"/>
  <c r="H1293" i="1" s="1"/>
  <c r="G1292" i="1"/>
  <c r="D1292" i="1"/>
  <c r="C1292" i="1"/>
  <c r="D1291" i="1"/>
  <c r="C1291" i="1"/>
  <c r="D1290" i="1"/>
  <c r="C1290" i="1"/>
  <c r="H1290" i="1" s="1"/>
  <c r="D1289" i="1"/>
  <c r="C1289" i="1"/>
  <c r="H1289" i="1" s="1"/>
  <c r="G1288" i="1"/>
  <c r="D1288" i="1"/>
  <c r="C1288" i="1"/>
  <c r="D1287" i="1"/>
  <c r="G1287" i="1" s="1"/>
  <c r="C1287" i="1"/>
  <c r="D1286" i="1"/>
  <c r="C1286" i="1"/>
  <c r="H1286" i="1" s="1"/>
  <c r="D1285" i="1"/>
  <c r="C1285" i="1"/>
  <c r="H1285" i="1" s="1"/>
  <c r="G1284" i="1"/>
  <c r="D1284" i="1"/>
  <c r="C1284" i="1"/>
  <c r="D1283" i="1"/>
  <c r="G1283" i="1" s="1"/>
  <c r="C1283" i="1"/>
  <c r="D1282" i="1"/>
  <c r="C1282" i="1"/>
  <c r="H1282" i="1" s="1"/>
  <c r="D1281" i="1"/>
  <c r="C1281" i="1"/>
  <c r="H1281" i="1" s="1"/>
  <c r="G1280" i="1"/>
  <c r="D1280" i="1"/>
  <c r="C1280" i="1"/>
  <c r="D1279" i="1"/>
  <c r="G1279" i="1" s="1"/>
  <c r="C1279" i="1"/>
  <c r="D1278" i="1"/>
  <c r="C1278" i="1"/>
  <c r="H1278" i="1" s="1"/>
  <c r="D1277" i="1"/>
  <c r="C1277" i="1"/>
  <c r="H1277" i="1" s="1"/>
  <c r="G1276" i="1"/>
  <c r="D1276" i="1"/>
  <c r="C1276" i="1"/>
  <c r="D1275" i="1"/>
  <c r="G1275" i="1" s="1"/>
  <c r="C1275" i="1"/>
  <c r="D1274" i="1"/>
  <c r="C1274" i="1"/>
  <c r="H1274" i="1" s="1"/>
  <c r="D1273" i="1"/>
  <c r="C1273" i="1"/>
  <c r="H1273" i="1" s="1"/>
  <c r="G1272" i="1"/>
  <c r="D1272" i="1"/>
  <c r="C1272" i="1"/>
  <c r="D1271" i="1"/>
  <c r="G1271" i="1" s="1"/>
  <c r="C1271" i="1"/>
  <c r="D1270" i="1"/>
  <c r="C1270" i="1"/>
  <c r="H1270" i="1" s="1"/>
  <c r="D1269" i="1"/>
  <c r="C1269" i="1"/>
  <c r="H1269" i="1" s="1"/>
  <c r="G1268" i="1"/>
  <c r="D1268" i="1"/>
  <c r="C1268" i="1"/>
  <c r="D1267" i="1"/>
  <c r="G1267" i="1" s="1"/>
  <c r="C1267" i="1"/>
  <c r="D1266" i="1"/>
  <c r="C1266" i="1"/>
  <c r="H1266" i="1" s="1"/>
  <c r="D1265" i="1"/>
  <c r="C1265" i="1"/>
  <c r="D1264" i="1"/>
  <c r="G1264" i="1" s="1"/>
  <c r="C1264" i="1"/>
  <c r="D1263" i="1"/>
  <c r="G1263" i="1" s="1"/>
  <c r="C1263" i="1"/>
  <c r="D1262" i="1"/>
  <c r="C1262" i="1"/>
  <c r="D1261" i="1"/>
  <c r="C1261" i="1"/>
  <c r="H1261" i="1" s="1"/>
  <c r="D1260" i="1"/>
  <c r="G1260" i="1" s="1"/>
  <c r="C1260" i="1"/>
  <c r="D1259" i="1"/>
  <c r="G1259" i="1" s="1"/>
  <c r="C1259" i="1"/>
  <c r="D1258" i="1"/>
  <c r="C1258" i="1"/>
  <c r="D1257" i="1"/>
  <c r="C1257" i="1"/>
  <c r="H1257" i="1" s="1"/>
  <c r="G1256" i="1"/>
  <c r="D1256" i="1"/>
  <c r="C1256" i="1"/>
  <c r="D1254" i="1"/>
  <c r="C1254" i="1"/>
  <c r="H1254" i="1" s="1"/>
  <c r="D1253" i="1"/>
  <c r="C1253" i="1"/>
  <c r="H1253" i="1" s="1"/>
  <c r="D1252" i="1"/>
  <c r="G1252" i="1" s="1"/>
  <c r="C1252" i="1"/>
  <c r="D1251" i="1"/>
  <c r="G1251" i="1" s="1"/>
  <c r="C1251" i="1"/>
  <c r="D1250" i="1"/>
  <c r="C1250" i="1"/>
  <c r="H1250" i="1" s="1"/>
  <c r="D1249" i="1"/>
  <c r="C1249" i="1"/>
  <c r="H1249" i="1" s="1"/>
  <c r="G1248" i="1"/>
  <c r="D1248" i="1"/>
  <c r="C1248" i="1"/>
  <c r="D1247" i="1"/>
  <c r="G1247" i="1" s="1"/>
  <c r="C1247" i="1"/>
  <c r="D1246" i="1"/>
  <c r="C1246" i="1"/>
  <c r="H1246" i="1" s="1"/>
  <c r="D1245" i="1"/>
  <c r="C1245" i="1"/>
  <c r="H1245" i="1" s="1"/>
  <c r="G1244" i="1"/>
  <c r="D1244" i="1"/>
  <c r="C1244" i="1"/>
  <c r="D1243" i="1"/>
  <c r="G1243" i="1" s="1"/>
  <c r="C1243" i="1"/>
  <c r="D1242" i="1"/>
  <c r="C1242" i="1"/>
  <c r="H1242" i="1" s="1"/>
  <c r="D1241" i="1"/>
  <c r="C1241" i="1"/>
  <c r="H1241" i="1" s="1"/>
  <c r="G1240" i="1"/>
  <c r="D1240" i="1"/>
  <c r="C1240" i="1"/>
  <c r="D1239" i="1"/>
  <c r="G1239" i="1" s="1"/>
  <c r="C1239" i="1"/>
  <c r="D1238" i="1"/>
  <c r="C1238" i="1"/>
  <c r="H1238" i="1" s="1"/>
  <c r="D1237" i="1"/>
  <c r="C1237" i="1"/>
  <c r="H1237" i="1" s="1"/>
  <c r="G1236" i="1"/>
  <c r="D1236" i="1"/>
  <c r="C1236" i="1"/>
  <c r="D1235" i="1"/>
  <c r="G1235" i="1" s="1"/>
  <c r="C1235" i="1"/>
  <c r="D1234" i="1"/>
  <c r="C1234" i="1"/>
  <c r="H1234" i="1" s="1"/>
  <c r="D1233" i="1"/>
  <c r="C1233" i="1"/>
  <c r="H1233" i="1" s="1"/>
  <c r="G1232" i="1"/>
  <c r="D1232" i="1"/>
  <c r="C1232" i="1"/>
  <c r="D1231" i="1"/>
  <c r="G1231" i="1" s="1"/>
  <c r="C1231" i="1"/>
  <c r="D1230" i="1"/>
  <c r="C1230" i="1"/>
  <c r="H1230" i="1" s="1"/>
  <c r="D1229" i="1"/>
  <c r="C1229" i="1"/>
  <c r="H1229" i="1" s="1"/>
  <c r="G1228" i="1"/>
  <c r="D1228" i="1"/>
  <c r="C1228" i="1"/>
  <c r="D1227" i="1"/>
  <c r="G1227" i="1" s="1"/>
  <c r="C1227" i="1"/>
  <c r="D1226" i="1"/>
  <c r="C1226" i="1"/>
  <c r="H1226" i="1" s="1"/>
  <c r="D1225" i="1"/>
  <c r="C1225" i="1"/>
  <c r="H1225" i="1" s="1"/>
  <c r="G1224" i="1"/>
  <c r="D1224" i="1"/>
  <c r="C1224" i="1"/>
  <c r="D1223" i="1"/>
  <c r="G1223" i="1" s="1"/>
  <c r="C1223" i="1"/>
  <c r="D1222" i="1"/>
  <c r="C1222" i="1"/>
  <c r="H1222" i="1" s="1"/>
  <c r="D1221" i="1"/>
  <c r="C1221" i="1"/>
  <c r="H1221" i="1" s="1"/>
  <c r="G1220" i="1"/>
  <c r="D1220" i="1"/>
  <c r="C1220" i="1"/>
  <c r="D1219" i="1"/>
  <c r="G1219" i="1" s="1"/>
  <c r="C1219" i="1"/>
  <c r="D1218" i="1"/>
  <c r="C1218" i="1"/>
  <c r="H1218" i="1" s="1"/>
  <c r="D1217" i="1"/>
  <c r="C1217" i="1"/>
  <c r="H1217" i="1" s="1"/>
  <c r="G1216" i="1"/>
  <c r="D1216" i="1"/>
  <c r="C1216" i="1"/>
  <c r="D1215" i="1"/>
  <c r="G1215" i="1" s="1"/>
  <c r="C1215" i="1"/>
  <c r="D1214" i="1"/>
  <c r="C1214" i="1"/>
  <c r="H1214" i="1" s="1"/>
  <c r="D1213" i="1"/>
  <c r="C1213" i="1"/>
  <c r="H1213" i="1" s="1"/>
  <c r="G1212" i="1"/>
  <c r="D1212" i="1"/>
  <c r="C1212" i="1"/>
  <c r="D1211" i="1"/>
  <c r="G1211" i="1" s="1"/>
  <c r="C1211" i="1"/>
  <c r="D1210" i="1"/>
  <c r="C1210" i="1"/>
  <c r="H1210" i="1" s="1"/>
  <c r="D1209" i="1"/>
  <c r="C1209" i="1"/>
  <c r="H1209" i="1" s="1"/>
  <c r="G1208" i="1"/>
  <c r="D1208" i="1"/>
  <c r="C1208" i="1"/>
  <c r="D1207" i="1"/>
  <c r="G1207" i="1" s="1"/>
  <c r="C1207" i="1"/>
  <c r="D1206" i="1"/>
  <c r="C1206" i="1"/>
  <c r="H1206" i="1" s="1"/>
  <c r="D1205" i="1"/>
  <c r="C1205" i="1"/>
  <c r="H1205" i="1" s="1"/>
  <c r="G1204" i="1"/>
  <c r="D1204" i="1"/>
  <c r="C1204" i="1"/>
  <c r="D1203" i="1"/>
  <c r="G1203" i="1" s="1"/>
  <c r="C1203" i="1"/>
  <c r="D1202" i="1"/>
  <c r="C1202" i="1"/>
  <c r="H1202" i="1" s="1"/>
  <c r="D1201" i="1"/>
  <c r="C1201" i="1"/>
  <c r="H1201" i="1" s="1"/>
  <c r="G1200" i="1"/>
  <c r="D1200" i="1"/>
  <c r="C1200" i="1"/>
  <c r="D1199" i="1"/>
  <c r="G1199" i="1" s="1"/>
  <c r="C1199" i="1"/>
  <c r="D1198" i="1"/>
  <c r="C1198" i="1"/>
  <c r="H1198" i="1" s="1"/>
  <c r="D1197" i="1"/>
  <c r="C1197" i="1"/>
  <c r="H1197" i="1" s="1"/>
  <c r="G1196" i="1"/>
  <c r="D1196" i="1"/>
  <c r="C1196" i="1"/>
  <c r="D1195" i="1"/>
  <c r="G1195" i="1" s="1"/>
  <c r="C1195" i="1"/>
  <c r="D1194" i="1"/>
  <c r="C1194" i="1"/>
  <c r="D1193" i="1"/>
  <c r="C1193" i="1"/>
  <c r="H1193" i="1" s="1"/>
  <c r="G1192" i="1"/>
  <c r="D1192" i="1"/>
  <c r="C1192" i="1"/>
  <c r="D1191" i="1"/>
  <c r="G1191" i="1" s="1"/>
  <c r="C1191" i="1"/>
  <c r="D1190" i="1"/>
  <c r="C1190" i="1"/>
  <c r="D1189" i="1"/>
  <c r="C1189" i="1"/>
  <c r="H1189" i="1" s="1"/>
  <c r="G1188" i="1"/>
  <c r="D1188" i="1"/>
  <c r="C1188" i="1"/>
  <c r="H1188" i="1" s="1"/>
  <c r="D1187" i="1"/>
  <c r="G1187" i="1" s="1"/>
  <c r="C1187" i="1"/>
  <c r="D1186" i="1"/>
  <c r="C1186" i="1"/>
  <c r="H1186" i="1" s="1"/>
  <c r="D1185" i="1"/>
  <c r="C1185" i="1"/>
  <c r="H1185" i="1" s="1"/>
  <c r="G1184" i="1"/>
  <c r="D1184" i="1"/>
  <c r="C1184" i="1"/>
  <c r="H1184" i="1" s="1"/>
  <c r="D1183" i="1"/>
  <c r="G1183" i="1" s="1"/>
  <c r="C1183" i="1"/>
  <c r="D1179" i="1"/>
  <c r="G1179" i="1" s="1"/>
  <c r="C1179" i="1"/>
  <c r="D1178" i="1"/>
  <c r="C1178" i="1"/>
  <c r="H1178" i="1" s="1"/>
  <c r="D1177" i="1"/>
  <c r="C1177" i="1"/>
  <c r="H1177" i="1" s="1"/>
  <c r="G1176" i="1"/>
  <c r="D1176" i="1"/>
  <c r="C1176" i="1"/>
  <c r="H1176" i="1" s="1"/>
  <c r="D1175" i="1"/>
  <c r="G1175" i="1" s="1"/>
  <c r="C1175" i="1"/>
  <c r="D1174" i="1"/>
  <c r="C1174" i="1"/>
  <c r="H1174" i="1" s="1"/>
  <c r="D1173" i="1"/>
  <c r="C1173" i="1"/>
  <c r="H1173" i="1" s="1"/>
  <c r="G1172" i="1"/>
  <c r="D1172" i="1"/>
  <c r="C1172" i="1"/>
  <c r="H1172" i="1" s="1"/>
  <c r="D1171" i="1"/>
  <c r="G1171" i="1" s="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C1141" i="1"/>
  <c r="C1140" i="1"/>
  <c r="D1139" i="1"/>
  <c r="C1139" i="1"/>
  <c r="D1138" i="1"/>
  <c r="C1138" i="1"/>
  <c r="D1137" i="1"/>
  <c r="C1137" i="1"/>
  <c r="D1136" i="1"/>
  <c r="C1136" i="1"/>
  <c r="D1135" i="1"/>
  <c r="C1135" i="1"/>
  <c r="D1134" i="1"/>
  <c r="H1134" i="1" s="1"/>
  <c r="C1134" i="1"/>
  <c r="D1133" i="1"/>
  <c r="H1133" i="1" s="1"/>
  <c r="C1133" i="1"/>
  <c r="G1132" i="1"/>
  <c r="D1132" i="1"/>
  <c r="H1132" i="1" s="1"/>
  <c r="C1132" i="1"/>
  <c r="D1131" i="1"/>
  <c r="H1131" i="1" s="1"/>
  <c r="C1131" i="1"/>
  <c r="D1130" i="1"/>
  <c r="H1130" i="1" s="1"/>
  <c r="C1130" i="1"/>
  <c r="D1129" i="1"/>
  <c r="H1129" i="1" s="1"/>
  <c r="C1129" i="1"/>
  <c r="G1128" i="1"/>
  <c r="D1128" i="1"/>
  <c r="H1128" i="1" s="1"/>
  <c r="C1128" i="1"/>
  <c r="D1127" i="1"/>
  <c r="H1127" i="1" s="1"/>
  <c r="C1127" i="1"/>
  <c r="D1126" i="1"/>
  <c r="H1126" i="1" s="1"/>
  <c r="C1126" i="1"/>
  <c r="D1125" i="1"/>
  <c r="H1125" i="1" s="1"/>
  <c r="C1125" i="1"/>
  <c r="D1124" i="1"/>
  <c r="D1123" i="1"/>
  <c r="H1123" i="1" s="1"/>
  <c r="C1123" i="1"/>
  <c r="D1122" i="1"/>
  <c r="H1122" i="1" s="1"/>
  <c r="C1122" i="1"/>
  <c r="G1121" i="1"/>
  <c r="D1121" i="1"/>
  <c r="H1121" i="1" s="1"/>
  <c r="C1121" i="1"/>
  <c r="D1120" i="1"/>
  <c r="H1120" i="1" s="1"/>
  <c r="C1120" i="1"/>
  <c r="D1119" i="1"/>
  <c r="H1119" i="1" s="1"/>
  <c r="C1119" i="1"/>
  <c r="D1118" i="1"/>
  <c r="H1118" i="1" s="1"/>
  <c r="C1118" i="1"/>
  <c r="G1117" i="1"/>
  <c r="D1117" i="1"/>
  <c r="H1117" i="1" s="1"/>
  <c r="C1117" i="1"/>
  <c r="D1116" i="1"/>
  <c r="H1116" i="1" s="1"/>
  <c r="C1116" i="1"/>
  <c r="D1115" i="1"/>
  <c r="H1115" i="1" s="1"/>
  <c r="C1115" i="1"/>
  <c r="D1114" i="1"/>
  <c r="H1114" i="1" s="1"/>
  <c r="C1114" i="1"/>
  <c r="G1113" i="1"/>
  <c r="D1113" i="1"/>
  <c r="H1113" i="1" s="1"/>
  <c r="C1113" i="1"/>
  <c r="D1112" i="1"/>
  <c r="H1112" i="1" s="1"/>
  <c r="C1112" i="1"/>
  <c r="D1111" i="1"/>
  <c r="H1111" i="1" s="1"/>
  <c r="C1111" i="1"/>
  <c r="D1110" i="1"/>
  <c r="H1110" i="1" s="1"/>
  <c r="C1110" i="1"/>
  <c r="G1109" i="1"/>
  <c r="D1109" i="1"/>
  <c r="H1109" i="1" s="1"/>
  <c r="C1109" i="1"/>
  <c r="D1108" i="1"/>
  <c r="H1108" i="1" s="1"/>
  <c r="C1108" i="1"/>
  <c r="D1107" i="1"/>
  <c r="H1107" i="1" s="1"/>
  <c r="C1107" i="1"/>
  <c r="D1106" i="1"/>
  <c r="H1106" i="1" s="1"/>
  <c r="C1106" i="1"/>
  <c r="G1105" i="1"/>
  <c r="D1105" i="1"/>
  <c r="H1105" i="1" s="1"/>
  <c r="C1105" i="1"/>
  <c r="D1104" i="1"/>
  <c r="H1104" i="1" s="1"/>
  <c r="C1104" i="1"/>
  <c r="D1103" i="1"/>
  <c r="H1103" i="1" s="1"/>
  <c r="C1103" i="1"/>
  <c r="D1102" i="1"/>
  <c r="H1102" i="1" s="1"/>
  <c r="C1102" i="1"/>
  <c r="G1101" i="1"/>
  <c r="D1101" i="1"/>
  <c r="H1101" i="1" s="1"/>
  <c r="C1101" i="1"/>
  <c r="D1100" i="1"/>
  <c r="H1100" i="1" s="1"/>
  <c r="C1100" i="1"/>
  <c r="D1099" i="1"/>
  <c r="H1099" i="1" s="1"/>
  <c r="C1099" i="1"/>
  <c r="D1098" i="1"/>
  <c r="H1098" i="1" s="1"/>
  <c r="C1098" i="1"/>
  <c r="G1097" i="1"/>
  <c r="D1097" i="1"/>
  <c r="H1097" i="1" s="1"/>
  <c r="C1097" i="1"/>
  <c r="D1096" i="1"/>
  <c r="H1096" i="1" s="1"/>
  <c r="C1096" i="1"/>
  <c r="D1095" i="1"/>
  <c r="H1095" i="1" s="1"/>
  <c r="C1095" i="1"/>
  <c r="D1094" i="1"/>
  <c r="H1094" i="1" s="1"/>
  <c r="C1094" i="1"/>
  <c r="C1093" i="1"/>
  <c r="D1092" i="1"/>
  <c r="H1092" i="1" s="1"/>
  <c r="C1092" i="1"/>
  <c r="D1091" i="1"/>
  <c r="H1091" i="1" s="1"/>
  <c r="C1091" i="1"/>
  <c r="D1090" i="1"/>
  <c r="H1090" i="1" s="1"/>
  <c r="C1090" i="1"/>
  <c r="G1089" i="1"/>
  <c r="D1089" i="1"/>
  <c r="H1089" i="1" s="1"/>
  <c r="C1089" i="1"/>
  <c r="D1088" i="1"/>
  <c r="H1088" i="1" s="1"/>
  <c r="C1088" i="1"/>
  <c r="D1087" i="1"/>
  <c r="H1087" i="1" s="1"/>
  <c r="C1087" i="1"/>
  <c r="D1086" i="1"/>
  <c r="H1086" i="1" s="1"/>
  <c r="C1086" i="1"/>
  <c r="D1085" i="1"/>
  <c r="C1085" i="1"/>
  <c r="D1084" i="1"/>
  <c r="H1084" i="1" s="1"/>
  <c r="C1084" i="1"/>
  <c r="D1083" i="1"/>
  <c r="H1083" i="1" s="1"/>
  <c r="C1083" i="1"/>
  <c r="D1082" i="1"/>
  <c r="H1082" i="1" s="1"/>
  <c r="C1082" i="1"/>
  <c r="G1081" i="1"/>
  <c r="D1081" i="1"/>
  <c r="H1081" i="1" s="1"/>
  <c r="C1081" i="1"/>
  <c r="D1080" i="1"/>
  <c r="H1080" i="1" s="1"/>
  <c r="C1080" i="1"/>
  <c r="D1079" i="1"/>
  <c r="C1079" i="1"/>
  <c r="D1078" i="1"/>
  <c r="H1078" i="1" s="1"/>
  <c r="C1078" i="1"/>
  <c r="G1077" i="1"/>
  <c r="D1077" i="1"/>
  <c r="H1077" i="1" s="1"/>
  <c r="C1077" i="1"/>
  <c r="C1076" i="1"/>
  <c r="C1075" i="1"/>
  <c r="D1073" i="1"/>
  <c r="H1073" i="1" s="1"/>
  <c r="C1073" i="1"/>
  <c r="D1072" i="1"/>
  <c r="H1072" i="1" s="1"/>
  <c r="C1072" i="1"/>
  <c r="D1071" i="1"/>
  <c r="H1071" i="1" s="1"/>
  <c r="C1071" i="1"/>
  <c r="G1070" i="1"/>
  <c r="D1070" i="1"/>
  <c r="H1070" i="1" s="1"/>
  <c r="C1070" i="1"/>
  <c r="D1069" i="1"/>
  <c r="H1069" i="1" s="1"/>
  <c r="C1069" i="1"/>
  <c r="D1068" i="1"/>
  <c r="H1068" i="1" s="1"/>
  <c r="C1068" i="1"/>
  <c r="D1067" i="1"/>
  <c r="H1067" i="1" s="1"/>
  <c r="C1067" i="1"/>
  <c r="G1066" i="1"/>
  <c r="D1066" i="1"/>
  <c r="H1066" i="1" s="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G1042" i="1"/>
  <c r="D1042" i="1"/>
  <c r="H1042" i="1" s="1"/>
  <c r="C1042" i="1"/>
  <c r="H1041" i="1"/>
  <c r="G1041" i="1"/>
  <c r="D1041" i="1"/>
  <c r="C1041" i="1"/>
  <c r="G1040" i="1"/>
  <c r="D1040" i="1"/>
  <c r="H1040" i="1" s="1"/>
  <c r="C1040" i="1"/>
  <c r="D1039" i="1"/>
  <c r="H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D1031" i="1"/>
  <c r="H1031" i="1" s="1"/>
  <c r="C1031" i="1"/>
  <c r="H1030" i="1"/>
  <c r="G1030" i="1"/>
  <c r="D1030" i="1"/>
  <c r="C1030" i="1"/>
  <c r="H1029" i="1"/>
  <c r="G1029" i="1"/>
  <c r="D1029" i="1"/>
  <c r="C1029" i="1"/>
  <c r="H1028" i="1"/>
  <c r="G1028" i="1"/>
  <c r="D1028" i="1"/>
  <c r="C1028" i="1"/>
  <c r="D1027" i="1"/>
  <c r="H1027" i="1" s="1"/>
  <c r="C1027" i="1"/>
  <c r="D1026" i="1"/>
  <c r="H1026" i="1" s="1"/>
  <c r="C1026" i="1"/>
  <c r="D1025" i="1"/>
  <c r="H1025" i="1" s="1"/>
  <c r="C1025" i="1"/>
  <c r="D1024" i="1"/>
  <c r="H1024" i="1" s="1"/>
  <c r="C1024" i="1"/>
  <c r="H1023" i="1"/>
  <c r="G1023" i="1"/>
  <c r="D1023" i="1"/>
  <c r="C1023" i="1"/>
  <c r="D1022" i="1"/>
  <c r="H1022" i="1" s="1"/>
  <c r="C1022" i="1"/>
  <c r="D1021" i="1"/>
  <c r="H1021" i="1" s="1"/>
  <c r="C1021" i="1"/>
  <c r="D1020" i="1"/>
  <c r="H1020" i="1" s="1"/>
  <c r="C1020" i="1"/>
  <c r="H1019" i="1"/>
  <c r="G1019" i="1"/>
  <c r="D1019" i="1"/>
  <c r="C1019" i="1"/>
  <c r="C1018" i="1"/>
  <c r="C1017" i="1"/>
  <c r="H1016" i="1"/>
  <c r="G1016" i="1"/>
  <c r="D1016" i="1"/>
  <c r="C1016" i="1"/>
  <c r="H1015" i="1"/>
  <c r="G1015" i="1"/>
  <c r="D1015" i="1"/>
  <c r="C1015" i="1"/>
  <c r="D1014" i="1"/>
  <c r="H1014" i="1" s="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G698" i="1"/>
  <c r="D698" i="1"/>
  <c r="C698" i="1"/>
  <c r="H698" i="1" s="1"/>
  <c r="D697" i="1"/>
  <c r="G697" i="1" s="1"/>
  <c r="C697" i="1"/>
  <c r="D696" i="1"/>
  <c r="C696" i="1"/>
  <c r="D695" i="1"/>
  <c r="C695" i="1"/>
  <c r="G694" i="1"/>
  <c r="D694" i="1"/>
  <c r="C694" i="1"/>
  <c r="H694" i="1" s="1"/>
  <c r="G693" i="1"/>
  <c r="D693" i="1"/>
  <c r="C693" i="1"/>
  <c r="D692" i="1"/>
  <c r="C692" i="1"/>
  <c r="D691" i="1"/>
  <c r="C691" i="1"/>
  <c r="G690" i="1"/>
  <c r="D690" i="1"/>
  <c r="C690" i="1"/>
  <c r="H690" i="1" s="1"/>
  <c r="D689" i="1"/>
  <c r="G689" i="1" s="1"/>
  <c r="C689" i="1"/>
  <c r="D688" i="1"/>
  <c r="C688" i="1"/>
  <c r="D687" i="1"/>
  <c r="C687" i="1"/>
  <c r="G686" i="1"/>
  <c r="D686" i="1"/>
  <c r="C686" i="1"/>
  <c r="H686" i="1" s="1"/>
  <c r="G685" i="1"/>
  <c r="D685" i="1"/>
  <c r="C685" i="1"/>
  <c r="D684" i="1"/>
  <c r="C684" i="1"/>
  <c r="D683" i="1"/>
  <c r="C683" i="1"/>
  <c r="G682" i="1"/>
  <c r="D682" i="1"/>
  <c r="C682" i="1"/>
  <c r="H682" i="1" s="1"/>
  <c r="D681" i="1"/>
  <c r="G681" i="1" s="1"/>
  <c r="C681" i="1"/>
  <c r="D680" i="1"/>
  <c r="C680" i="1"/>
  <c r="D679" i="1"/>
  <c r="C679" i="1"/>
  <c r="G678" i="1"/>
  <c r="D678" i="1"/>
  <c r="C678" i="1"/>
  <c r="H678" i="1" s="1"/>
  <c r="G677" i="1"/>
  <c r="D677" i="1"/>
  <c r="C677" i="1"/>
  <c r="D676" i="1"/>
  <c r="C676" i="1"/>
  <c r="D675" i="1"/>
  <c r="C675" i="1"/>
  <c r="G674" i="1"/>
  <c r="D674" i="1"/>
  <c r="C674" i="1"/>
  <c r="H674" i="1" s="1"/>
  <c r="D673" i="1"/>
  <c r="G673" i="1" s="1"/>
  <c r="C673" i="1"/>
  <c r="D672" i="1"/>
  <c r="C672" i="1"/>
  <c r="D671" i="1"/>
  <c r="C671" i="1"/>
  <c r="G670" i="1"/>
  <c r="D670" i="1"/>
  <c r="C670" i="1"/>
  <c r="H670" i="1" s="1"/>
  <c r="G669" i="1"/>
  <c r="D669" i="1"/>
  <c r="C669" i="1"/>
  <c r="D668" i="1"/>
  <c r="C668" i="1"/>
  <c r="D667" i="1"/>
  <c r="C667" i="1"/>
  <c r="G666" i="1"/>
  <c r="D666" i="1"/>
  <c r="C666" i="1"/>
  <c r="H666" i="1" s="1"/>
  <c r="D665" i="1"/>
  <c r="G665" i="1" s="1"/>
  <c r="C665" i="1"/>
  <c r="D664" i="1"/>
  <c r="C664" i="1"/>
  <c r="D663" i="1"/>
  <c r="C663" i="1"/>
  <c r="G662" i="1"/>
  <c r="D662" i="1"/>
  <c r="C662" i="1"/>
  <c r="G661" i="1"/>
  <c r="D661" i="1"/>
  <c r="C661" i="1"/>
  <c r="D660" i="1"/>
  <c r="C660" i="1"/>
  <c r="D659" i="1"/>
  <c r="C659" i="1"/>
  <c r="G658" i="1"/>
  <c r="D658" i="1"/>
  <c r="C658" i="1"/>
  <c r="H658" i="1" s="1"/>
  <c r="D657" i="1"/>
  <c r="G657" i="1" s="1"/>
  <c r="C657" i="1"/>
  <c r="D656" i="1"/>
  <c r="C656" i="1"/>
  <c r="D655" i="1"/>
  <c r="C655" i="1"/>
  <c r="G654" i="1"/>
  <c r="D654" i="1"/>
  <c r="C654" i="1"/>
  <c r="H654" i="1" s="1"/>
  <c r="G653" i="1"/>
  <c r="D653" i="1"/>
  <c r="C653" i="1"/>
  <c r="D652" i="1"/>
  <c r="C652" i="1"/>
  <c r="D651" i="1"/>
  <c r="C651" i="1"/>
  <c r="G650" i="1"/>
  <c r="D650" i="1"/>
  <c r="C650" i="1"/>
  <c r="H650" i="1" s="1"/>
  <c r="C649" i="1"/>
  <c r="D648" i="1"/>
  <c r="C648" i="1"/>
  <c r="D647" i="1"/>
  <c r="C647" i="1"/>
  <c r="G646" i="1"/>
  <c r="D646" i="1"/>
  <c r="C646" i="1"/>
  <c r="H646" i="1" s="1"/>
  <c r="G645" i="1"/>
  <c r="D645" i="1"/>
  <c r="C645" i="1"/>
  <c r="C642" i="1"/>
  <c r="C641" i="1"/>
  <c r="D636" i="1"/>
  <c r="C636" i="1"/>
  <c r="D635" i="1"/>
  <c r="C635" i="1"/>
  <c r="D632" i="1"/>
  <c r="C632" i="1"/>
  <c r="D631" i="1"/>
  <c r="C631" i="1"/>
  <c r="G630" i="1"/>
  <c r="D630" i="1"/>
  <c r="C630" i="1"/>
  <c r="H630" i="1" s="1"/>
  <c r="G629" i="1"/>
  <c r="D629" i="1"/>
  <c r="C629" i="1"/>
  <c r="D628" i="1"/>
  <c r="C628" i="1"/>
  <c r="D627" i="1"/>
  <c r="C627" i="1"/>
  <c r="G626" i="1"/>
  <c r="D626" i="1"/>
  <c r="C626" i="1"/>
  <c r="H626" i="1" s="1"/>
  <c r="D625" i="1"/>
  <c r="G625" i="1" s="1"/>
  <c r="C625" i="1"/>
  <c r="D624" i="1"/>
  <c r="C624" i="1"/>
  <c r="D623" i="1"/>
  <c r="C623" i="1"/>
  <c r="G622" i="1"/>
  <c r="D622" i="1"/>
  <c r="C622" i="1"/>
  <c r="H622" i="1" s="1"/>
  <c r="G621" i="1"/>
  <c r="D621" i="1"/>
  <c r="C621" i="1"/>
  <c r="D620" i="1"/>
  <c r="C620" i="1"/>
  <c r="D619" i="1"/>
  <c r="C619" i="1"/>
  <c r="G618" i="1"/>
  <c r="D618" i="1"/>
  <c r="C618" i="1"/>
  <c r="H618" i="1" s="1"/>
  <c r="D617" i="1"/>
  <c r="G617" i="1" s="1"/>
  <c r="C617" i="1"/>
  <c r="D616" i="1"/>
  <c r="C616" i="1"/>
  <c r="D615" i="1"/>
  <c r="C615" i="1"/>
  <c r="G614" i="1"/>
  <c r="D614" i="1"/>
  <c r="C614" i="1"/>
  <c r="H614" i="1" s="1"/>
  <c r="G613" i="1"/>
  <c r="D613" i="1"/>
  <c r="C613" i="1"/>
  <c r="D612" i="1"/>
  <c r="C612" i="1"/>
  <c r="D611" i="1"/>
  <c r="C611" i="1"/>
  <c r="G610" i="1"/>
  <c r="D610" i="1"/>
  <c r="C610" i="1"/>
  <c r="H610" i="1" s="1"/>
  <c r="D609" i="1"/>
  <c r="G609" i="1" s="1"/>
  <c r="C609" i="1"/>
  <c r="D608" i="1"/>
  <c r="C608" i="1"/>
  <c r="D607" i="1"/>
  <c r="C607" i="1"/>
  <c r="G606" i="1"/>
  <c r="D606" i="1"/>
  <c r="C606" i="1"/>
  <c r="H606" i="1" s="1"/>
  <c r="G605" i="1"/>
  <c r="D605" i="1"/>
  <c r="C605" i="1"/>
  <c r="D604" i="1"/>
  <c r="C604" i="1"/>
  <c r="D603" i="1"/>
  <c r="C603" i="1"/>
  <c r="G602" i="1"/>
  <c r="D602" i="1"/>
  <c r="C602" i="1"/>
  <c r="H602" i="1" s="1"/>
  <c r="D601" i="1"/>
  <c r="G601" i="1" s="1"/>
  <c r="C601" i="1"/>
  <c r="D600" i="1"/>
  <c r="C600" i="1"/>
  <c r="D599" i="1"/>
  <c r="C599" i="1"/>
  <c r="G598" i="1"/>
  <c r="D598" i="1"/>
  <c r="C598" i="1"/>
  <c r="H598" i="1" s="1"/>
  <c r="G597" i="1"/>
  <c r="D597" i="1"/>
  <c r="C597" i="1"/>
  <c r="D596" i="1"/>
  <c r="C596" i="1"/>
  <c r="D595" i="1"/>
  <c r="C595" i="1"/>
  <c r="G594" i="1"/>
  <c r="D594" i="1"/>
  <c r="C594" i="1"/>
  <c r="H594" i="1" s="1"/>
  <c r="D593" i="1"/>
  <c r="G593" i="1" s="1"/>
  <c r="C593" i="1"/>
  <c r="D592" i="1"/>
  <c r="C592" i="1"/>
  <c r="C591" i="1"/>
  <c r="G590" i="1"/>
  <c r="D590" i="1"/>
  <c r="C590" i="1"/>
  <c r="H590" i="1" s="1"/>
  <c r="G589" i="1"/>
  <c r="D589" i="1"/>
  <c r="C589" i="1"/>
  <c r="D588" i="1"/>
  <c r="C588" i="1"/>
  <c r="D587" i="1"/>
  <c r="C587" i="1"/>
  <c r="G586" i="1"/>
  <c r="D586" i="1"/>
  <c r="C586" i="1"/>
  <c r="H586" i="1" s="1"/>
  <c r="D585" i="1"/>
  <c r="G585" i="1" s="1"/>
  <c r="C585" i="1"/>
  <c r="D584" i="1"/>
  <c r="C584" i="1"/>
  <c r="D583" i="1"/>
  <c r="C583" i="1"/>
  <c r="G582" i="1"/>
  <c r="D582" i="1"/>
  <c r="C582" i="1"/>
  <c r="H582" i="1" s="1"/>
  <c r="G581" i="1"/>
  <c r="D581" i="1"/>
  <c r="C581" i="1"/>
  <c r="D580" i="1"/>
  <c r="C580" i="1"/>
  <c r="D579" i="1"/>
  <c r="C579" i="1"/>
  <c r="D578" i="1"/>
  <c r="G577" i="1"/>
  <c r="D577" i="1"/>
  <c r="C577" i="1"/>
  <c r="D576" i="1"/>
  <c r="C576" i="1"/>
  <c r="D575" i="1"/>
  <c r="C575" i="1"/>
  <c r="G574" i="1"/>
  <c r="D574" i="1"/>
  <c r="C574" i="1"/>
  <c r="H574" i="1" s="1"/>
  <c r="D573" i="1"/>
  <c r="G573" i="1" s="1"/>
  <c r="C573" i="1"/>
  <c r="D572" i="1"/>
  <c r="C572" i="1"/>
  <c r="D571" i="1"/>
  <c r="C571" i="1"/>
  <c r="G570" i="1"/>
  <c r="D570" i="1"/>
  <c r="C570" i="1"/>
  <c r="H570" i="1" s="1"/>
  <c r="G569" i="1"/>
  <c r="D569" i="1"/>
  <c r="C569" i="1"/>
  <c r="D568" i="1"/>
  <c r="C568" i="1"/>
  <c r="D567" i="1"/>
  <c r="C567" i="1"/>
  <c r="G566" i="1"/>
  <c r="D566" i="1"/>
  <c r="C566" i="1"/>
  <c r="H566" i="1" s="1"/>
  <c r="D565" i="1"/>
  <c r="G565" i="1" s="1"/>
  <c r="C565" i="1"/>
  <c r="D564" i="1"/>
  <c r="C564" i="1"/>
  <c r="D563" i="1"/>
  <c r="C563" i="1"/>
  <c r="G562" i="1"/>
  <c r="D562" i="1"/>
  <c r="C562" i="1"/>
  <c r="H562" i="1" s="1"/>
  <c r="G561" i="1"/>
  <c r="D561" i="1"/>
  <c r="C561" i="1"/>
  <c r="D560" i="1"/>
  <c r="C560" i="1"/>
  <c r="D559" i="1"/>
  <c r="C559" i="1"/>
  <c r="G558" i="1"/>
  <c r="D558" i="1"/>
  <c r="C558" i="1"/>
  <c r="H558" i="1" s="1"/>
  <c r="D557" i="1"/>
  <c r="G557" i="1" s="1"/>
  <c r="C557" i="1"/>
  <c r="D556" i="1"/>
  <c r="C556" i="1"/>
  <c r="D555" i="1"/>
  <c r="C555" i="1"/>
  <c r="G554" i="1"/>
  <c r="D554" i="1"/>
  <c r="C554" i="1"/>
  <c r="H554" i="1" s="1"/>
  <c r="G553" i="1"/>
  <c r="D553" i="1"/>
  <c r="C553" i="1"/>
  <c r="D552" i="1"/>
  <c r="C552" i="1"/>
  <c r="D551" i="1"/>
  <c r="C551" i="1"/>
  <c r="G550" i="1"/>
  <c r="D550" i="1"/>
  <c r="C550" i="1"/>
  <c r="H550" i="1" s="1"/>
  <c r="D549" i="1"/>
  <c r="G549" i="1" s="1"/>
  <c r="C549" i="1"/>
  <c r="D548" i="1"/>
  <c r="C548" i="1"/>
  <c r="D547" i="1"/>
  <c r="C547" i="1"/>
  <c r="G546" i="1"/>
  <c r="D546" i="1"/>
  <c r="C546" i="1"/>
  <c r="H546" i="1" s="1"/>
  <c r="G545" i="1"/>
  <c r="D545" i="1"/>
  <c r="C545" i="1"/>
  <c r="D544" i="1"/>
  <c r="C544" i="1"/>
  <c r="D543" i="1"/>
  <c r="C543" i="1"/>
  <c r="G542" i="1"/>
  <c r="D542" i="1"/>
  <c r="C542" i="1"/>
  <c r="H542" i="1" s="1"/>
  <c r="D541" i="1"/>
  <c r="G541" i="1" s="1"/>
  <c r="C541" i="1"/>
  <c r="D540" i="1"/>
  <c r="C540" i="1"/>
  <c r="D539" i="1"/>
  <c r="C539" i="1"/>
  <c r="G538" i="1"/>
  <c r="D538" i="1"/>
  <c r="C538" i="1"/>
  <c r="H538" i="1" s="1"/>
  <c r="G537" i="1"/>
  <c r="D537" i="1"/>
  <c r="C537" i="1"/>
  <c r="D536" i="1"/>
  <c r="C536" i="1"/>
  <c r="D535" i="1"/>
  <c r="C535" i="1"/>
  <c r="G534" i="1"/>
  <c r="D534" i="1"/>
  <c r="C534" i="1"/>
  <c r="H534" i="1" s="1"/>
  <c r="D533" i="1"/>
  <c r="G533" i="1" s="1"/>
  <c r="C533" i="1"/>
  <c r="D532" i="1"/>
  <c r="C532" i="1"/>
  <c r="D531" i="1"/>
  <c r="C531" i="1"/>
  <c r="D530" i="1"/>
  <c r="D528" i="1"/>
  <c r="C528" i="1"/>
  <c r="D527" i="1"/>
  <c r="C527" i="1"/>
  <c r="G526" i="1"/>
  <c r="D526" i="1"/>
  <c r="C526" i="1"/>
  <c r="H526" i="1" s="1"/>
  <c r="G525" i="1"/>
  <c r="D525" i="1"/>
  <c r="C525" i="1"/>
  <c r="D524" i="1"/>
  <c r="C524" i="1"/>
  <c r="D523" i="1"/>
  <c r="C523" i="1"/>
  <c r="G522" i="1"/>
  <c r="D522" i="1"/>
  <c r="C522" i="1"/>
  <c r="H522" i="1" s="1"/>
  <c r="D521" i="1"/>
  <c r="G521" i="1" s="1"/>
  <c r="C521" i="1"/>
  <c r="D520" i="1"/>
  <c r="C520" i="1"/>
  <c r="D519" i="1"/>
  <c r="C519" i="1"/>
  <c r="G518" i="1"/>
  <c r="D518" i="1"/>
  <c r="C518" i="1"/>
  <c r="H518" i="1" s="1"/>
  <c r="G517" i="1"/>
  <c r="D517" i="1"/>
  <c r="C517" i="1"/>
  <c r="D516" i="1"/>
  <c r="D515" i="1"/>
  <c r="C515" i="1"/>
  <c r="G514" i="1"/>
  <c r="D514" i="1"/>
  <c r="C514" i="1"/>
  <c r="H514" i="1" s="1"/>
  <c r="D513" i="1"/>
  <c r="G513" i="1" s="1"/>
  <c r="C513" i="1"/>
  <c r="D512" i="1"/>
  <c r="C512" i="1"/>
  <c r="D511" i="1"/>
  <c r="C511" i="1"/>
  <c r="G510" i="1"/>
  <c r="D510" i="1"/>
  <c r="C510" i="1"/>
  <c r="H510" i="1" s="1"/>
  <c r="G509" i="1"/>
  <c r="D509" i="1"/>
  <c r="C509" i="1"/>
  <c r="D508" i="1"/>
  <c r="C508" i="1"/>
  <c r="D507" i="1"/>
  <c r="C507" i="1"/>
  <c r="G506" i="1"/>
  <c r="D506" i="1"/>
  <c r="C506" i="1"/>
  <c r="H506" i="1" s="1"/>
  <c r="D505" i="1"/>
  <c r="G505" i="1" s="1"/>
  <c r="C505" i="1"/>
  <c r="D504" i="1"/>
  <c r="C504" i="1"/>
  <c r="D503" i="1"/>
  <c r="C503" i="1"/>
  <c r="G502" i="1"/>
  <c r="D502" i="1"/>
  <c r="C502" i="1"/>
  <c r="H502" i="1" s="1"/>
  <c r="G501" i="1"/>
  <c r="D501" i="1"/>
  <c r="C501" i="1"/>
  <c r="D500" i="1"/>
  <c r="C500" i="1"/>
  <c r="D499" i="1"/>
  <c r="C499" i="1"/>
  <c r="G498" i="1"/>
  <c r="D498" i="1"/>
  <c r="C498" i="1"/>
  <c r="H498" i="1" s="1"/>
  <c r="D497" i="1"/>
  <c r="G497" i="1" s="1"/>
  <c r="C497" i="1"/>
  <c r="D496" i="1"/>
  <c r="C496" i="1"/>
  <c r="D495" i="1"/>
  <c r="C495" i="1"/>
  <c r="G494" i="1"/>
  <c r="D494" i="1"/>
  <c r="C494" i="1"/>
  <c r="H494" i="1" s="1"/>
  <c r="G493" i="1"/>
  <c r="D493" i="1"/>
  <c r="C493" i="1"/>
  <c r="D492" i="1"/>
  <c r="C492" i="1"/>
  <c r="D491" i="1"/>
  <c r="C491" i="1"/>
  <c r="G490" i="1"/>
  <c r="D490" i="1"/>
  <c r="C490" i="1"/>
  <c r="H490" i="1" s="1"/>
  <c r="D489" i="1"/>
  <c r="G489" i="1" s="1"/>
  <c r="C489" i="1"/>
  <c r="D488" i="1"/>
  <c r="C488" i="1"/>
  <c r="D487" i="1"/>
  <c r="C487" i="1"/>
  <c r="G486" i="1"/>
  <c r="D486" i="1"/>
  <c r="C486" i="1"/>
  <c r="H486" i="1" s="1"/>
  <c r="G485" i="1"/>
  <c r="D485" i="1"/>
  <c r="C485" i="1"/>
  <c r="D484" i="1"/>
  <c r="C484" i="1"/>
  <c r="D483" i="1"/>
  <c r="C483" i="1"/>
  <c r="G482" i="1"/>
  <c r="D482" i="1"/>
  <c r="C482" i="1"/>
  <c r="H482" i="1" s="1"/>
  <c r="D481" i="1"/>
  <c r="G481" i="1" s="1"/>
  <c r="C481" i="1"/>
  <c r="D480" i="1"/>
  <c r="C480" i="1"/>
  <c r="D479" i="1"/>
  <c r="C479" i="1"/>
  <c r="G478" i="1"/>
  <c r="D478" i="1"/>
  <c r="C478" i="1"/>
  <c r="H478" i="1" s="1"/>
  <c r="G477" i="1"/>
  <c r="D477" i="1"/>
  <c r="C477" i="1"/>
  <c r="D476" i="1"/>
  <c r="C476" i="1"/>
  <c r="D475" i="1"/>
  <c r="C475" i="1"/>
  <c r="G474" i="1"/>
  <c r="D474" i="1"/>
  <c r="C474" i="1"/>
  <c r="H474" i="1" s="1"/>
  <c r="D473" i="1"/>
  <c r="G473" i="1" s="1"/>
  <c r="C473" i="1"/>
  <c r="D472" i="1"/>
  <c r="C472" i="1"/>
  <c r="D471" i="1"/>
  <c r="C471" i="1"/>
  <c r="G470" i="1"/>
  <c r="D470" i="1"/>
  <c r="C470" i="1"/>
  <c r="H470" i="1" s="1"/>
  <c r="G469" i="1"/>
  <c r="D469" i="1"/>
  <c r="C469" i="1"/>
  <c r="D468" i="1"/>
  <c r="C468" i="1"/>
  <c r="D467" i="1"/>
  <c r="C467" i="1"/>
  <c r="G466" i="1"/>
  <c r="D466" i="1"/>
  <c r="C466" i="1"/>
  <c r="H466" i="1" s="1"/>
  <c r="D465" i="1"/>
  <c r="G465" i="1" s="1"/>
  <c r="C465" i="1"/>
  <c r="D464" i="1"/>
  <c r="C464" i="1"/>
  <c r="D463" i="1"/>
  <c r="C463" i="1"/>
  <c r="G462" i="1"/>
  <c r="D462" i="1"/>
  <c r="C462" i="1"/>
  <c r="H462" i="1" s="1"/>
  <c r="G461" i="1"/>
  <c r="D461" i="1"/>
  <c r="C461" i="1"/>
  <c r="D460" i="1"/>
  <c r="D459" i="1"/>
  <c r="C459" i="1"/>
  <c r="G458" i="1"/>
  <c r="D458" i="1"/>
  <c r="C458" i="1"/>
  <c r="H458" i="1" s="1"/>
  <c r="D457" i="1"/>
  <c r="G457" i="1" s="1"/>
  <c r="C457" i="1"/>
  <c r="D456" i="1"/>
  <c r="C456" i="1"/>
  <c r="D455" i="1"/>
  <c r="C455" i="1"/>
  <c r="G454" i="1"/>
  <c r="D454" i="1"/>
  <c r="C454" i="1"/>
  <c r="H454" i="1" s="1"/>
  <c r="G453" i="1"/>
  <c r="D453" i="1"/>
  <c r="C453" i="1"/>
  <c r="D452" i="1"/>
  <c r="C452" i="1"/>
  <c r="D451" i="1"/>
  <c r="C451" i="1"/>
  <c r="G450" i="1"/>
  <c r="D450" i="1"/>
  <c r="C450" i="1"/>
  <c r="H450" i="1" s="1"/>
  <c r="D449" i="1"/>
  <c r="G449" i="1" s="1"/>
  <c r="C449" i="1"/>
  <c r="D448" i="1"/>
  <c r="C448" i="1"/>
  <c r="D447" i="1"/>
  <c r="C447" i="1"/>
  <c r="G446" i="1"/>
  <c r="D446" i="1"/>
  <c r="C446" i="1"/>
  <c r="H446" i="1" s="1"/>
  <c r="G445" i="1"/>
  <c r="D445" i="1"/>
  <c r="C445" i="1"/>
  <c r="D444" i="1"/>
  <c r="C444" i="1"/>
  <c r="D443" i="1"/>
  <c r="C443" i="1"/>
  <c r="G442" i="1"/>
  <c r="D442" i="1"/>
  <c r="C442" i="1"/>
  <c r="H442" i="1" s="1"/>
  <c r="D441" i="1"/>
  <c r="G441" i="1" s="1"/>
  <c r="C441" i="1"/>
  <c r="D440" i="1"/>
  <c r="C440" i="1"/>
  <c r="D439" i="1"/>
  <c r="C439" i="1"/>
  <c r="G438" i="1"/>
  <c r="D438" i="1"/>
  <c r="C438" i="1"/>
  <c r="H438" i="1" s="1"/>
  <c r="G437" i="1"/>
  <c r="D437" i="1"/>
  <c r="C437" i="1"/>
  <c r="D436" i="1"/>
  <c r="C436" i="1"/>
  <c r="D435" i="1"/>
  <c r="C435" i="1"/>
  <c r="G434" i="1"/>
  <c r="D434" i="1"/>
  <c r="C434" i="1"/>
  <c r="H434" i="1" s="1"/>
  <c r="D433" i="1"/>
  <c r="G433" i="1" s="1"/>
  <c r="C433" i="1"/>
  <c r="D432" i="1"/>
  <c r="C432" i="1"/>
  <c r="D431" i="1"/>
  <c r="C431" i="1"/>
  <c r="G430" i="1"/>
  <c r="D430" i="1"/>
  <c r="C430" i="1"/>
  <c r="H430" i="1" s="1"/>
  <c r="G429" i="1"/>
  <c r="D429" i="1"/>
  <c r="C429" i="1"/>
  <c r="D428" i="1"/>
  <c r="C428" i="1"/>
  <c r="D427" i="1"/>
  <c r="C427" i="1"/>
  <c r="G426" i="1"/>
  <c r="D426" i="1"/>
  <c r="C426" i="1"/>
  <c r="H426" i="1" s="1"/>
  <c r="D425" i="1"/>
  <c r="G425" i="1" s="1"/>
  <c r="C425" i="1"/>
  <c r="D424" i="1"/>
  <c r="C423" i="1"/>
  <c r="D422" i="1"/>
  <c r="G422" i="1" s="1"/>
  <c r="C422" i="1"/>
  <c r="D421" i="1"/>
  <c r="G421" i="1" s="1"/>
  <c r="C421" i="1"/>
  <c r="D416" i="1"/>
  <c r="C416" i="1"/>
  <c r="D415" i="1"/>
  <c r="C415" i="1"/>
  <c r="G414" i="1"/>
  <c r="D414" i="1"/>
  <c r="C414" i="1"/>
  <c r="H414" i="1" s="1"/>
  <c r="D411" i="1"/>
  <c r="C411" i="1"/>
  <c r="G410" i="1"/>
  <c r="D410" i="1"/>
  <c r="C410" i="1"/>
  <c r="H410" i="1" s="1"/>
  <c r="D409" i="1"/>
  <c r="G409" i="1" s="1"/>
  <c r="C409" i="1"/>
  <c r="D408" i="1"/>
  <c r="C408" i="1"/>
  <c r="D407" i="1"/>
  <c r="C407" i="1"/>
  <c r="G406" i="1"/>
  <c r="D406" i="1"/>
  <c r="C406" i="1"/>
  <c r="H406" i="1" s="1"/>
  <c r="G405" i="1"/>
  <c r="D405" i="1"/>
  <c r="C405" i="1"/>
  <c r="D404" i="1"/>
  <c r="C404" i="1"/>
  <c r="D403" i="1"/>
  <c r="C403" i="1"/>
  <c r="G402" i="1"/>
  <c r="D402" i="1"/>
  <c r="C402" i="1"/>
  <c r="H402" i="1" s="1"/>
  <c r="D401" i="1"/>
  <c r="G401" i="1" s="1"/>
  <c r="C401" i="1"/>
  <c r="D400" i="1"/>
  <c r="C400" i="1"/>
  <c r="D399" i="1"/>
  <c r="C399" i="1"/>
  <c r="G398" i="1"/>
  <c r="D398" i="1"/>
  <c r="C398" i="1"/>
  <c r="H398" i="1" s="1"/>
  <c r="G397" i="1"/>
  <c r="D397" i="1"/>
  <c r="C397" i="1"/>
  <c r="D396" i="1"/>
  <c r="C396" i="1"/>
  <c r="D395" i="1"/>
  <c r="C395" i="1"/>
  <c r="G394" i="1"/>
  <c r="D394" i="1"/>
  <c r="C394" i="1"/>
  <c r="H394" i="1" s="1"/>
  <c r="D393" i="1"/>
  <c r="G393" i="1" s="1"/>
  <c r="C393" i="1"/>
  <c r="D392" i="1"/>
  <c r="C392" i="1"/>
  <c r="D391" i="1"/>
  <c r="C391" i="1"/>
  <c r="G390" i="1"/>
  <c r="D390" i="1"/>
  <c r="C390" i="1"/>
  <c r="H390" i="1" s="1"/>
  <c r="G389" i="1"/>
  <c r="D389" i="1"/>
  <c r="C389" i="1"/>
  <c r="D388" i="1"/>
  <c r="C388" i="1"/>
  <c r="D387" i="1"/>
  <c r="C387" i="1"/>
  <c r="G386" i="1"/>
  <c r="D386" i="1"/>
  <c r="C386" i="1"/>
  <c r="H386" i="1" s="1"/>
  <c r="D385" i="1"/>
  <c r="G385" i="1" s="1"/>
  <c r="C385" i="1"/>
  <c r="D384" i="1"/>
  <c r="C384" i="1"/>
  <c r="C383" i="1"/>
  <c r="G382" i="1"/>
  <c r="D382" i="1"/>
  <c r="C382" i="1"/>
  <c r="H382" i="1" s="1"/>
  <c r="G381" i="1"/>
  <c r="D381" i="1"/>
  <c r="C381" i="1"/>
  <c r="D380" i="1"/>
  <c r="C380" i="1"/>
  <c r="D379" i="1"/>
  <c r="C379" i="1"/>
  <c r="G378" i="1"/>
  <c r="D378" i="1"/>
  <c r="C378" i="1"/>
  <c r="H378" i="1" s="1"/>
  <c r="D377" i="1"/>
  <c r="G377" i="1" s="1"/>
  <c r="C377" i="1"/>
  <c r="D376" i="1"/>
  <c r="C376" i="1"/>
  <c r="D375" i="1"/>
  <c r="C375" i="1"/>
  <c r="G374" i="1"/>
  <c r="D374" i="1"/>
  <c r="C374" i="1"/>
  <c r="H374" i="1" s="1"/>
  <c r="D373" i="1"/>
  <c r="G373" i="1" s="1"/>
  <c r="C373" i="1"/>
  <c r="D372" i="1"/>
  <c r="C372" i="1"/>
  <c r="D371" i="1"/>
  <c r="C371" i="1"/>
  <c r="G370" i="1"/>
  <c r="D370" i="1"/>
  <c r="C370" i="1"/>
  <c r="H370" i="1" s="1"/>
  <c r="D369" i="1"/>
  <c r="G369" i="1" s="1"/>
  <c r="C369" i="1"/>
  <c r="C368" i="1"/>
  <c r="D367" i="1"/>
  <c r="C367" i="1"/>
  <c r="G366" i="1"/>
  <c r="D366" i="1"/>
  <c r="C366" i="1"/>
  <c r="H366" i="1" s="1"/>
  <c r="G365" i="1"/>
  <c r="D365" i="1"/>
  <c r="C365" i="1"/>
  <c r="D364" i="1"/>
  <c r="C364" i="1"/>
  <c r="D363" i="1"/>
  <c r="C363" i="1"/>
  <c r="G362" i="1"/>
  <c r="D362" i="1"/>
  <c r="C362" i="1"/>
  <c r="H362" i="1" s="1"/>
  <c r="C361" i="1"/>
  <c r="D360" i="1"/>
  <c r="C360" i="1"/>
  <c r="D359" i="1"/>
  <c r="C359" i="1"/>
  <c r="D358" i="1"/>
  <c r="G358" i="1" s="1"/>
  <c r="C358" i="1"/>
  <c r="C357" i="1"/>
  <c r="G354" i="1"/>
  <c r="D354" i="1"/>
  <c r="C354" i="1"/>
  <c r="H354" i="1" s="1"/>
  <c r="D353" i="1"/>
  <c r="G353" i="1" s="1"/>
  <c r="C353" i="1"/>
  <c r="D352" i="1"/>
  <c r="C352" i="1"/>
  <c r="D351" i="1"/>
  <c r="C351" i="1"/>
  <c r="G350" i="1"/>
  <c r="D350" i="1"/>
  <c r="C350" i="1"/>
  <c r="H350" i="1" s="1"/>
  <c r="G349" i="1"/>
  <c r="D349" i="1"/>
  <c r="C349" i="1"/>
  <c r="D348" i="1"/>
  <c r="C348" i="1"/>
  <c r="D347" i="1"/>
  <c r="C347" i="1"/>
  <c r="G346" i="1"/>
  <c r="D346" i="1"/>
  <c r="C346" i="1"/>
  <c r="H346" i="1" s="1"/>
  <c r="D345" i="1"/>
  <c r="G345" i="1" s="1"/>
  <c r="C345" i="1"/>
  <c r="D344" i="1"/>
  <c r="C344" i="1"/>
  <c r="D343" i="1"/>
  <c r="C343" i="1"/>
  <c r="G342" i="1"/>
  <c r="D342" i="1"/>
  <c r="C342" i="1"/>
  <c r="H342" i="1" s="1"/>
  <c r="G341" i="1"/>
  <c r="D341" i="1"/>
  <c r="C341" i="1"/>
  <c r="D340" i="1"/>
  <c r="C340" i="1"/>
  <c r="D339" i="1"/>
  <c r="C339" i="1"/>
  <c r="G338" i="1"/>
  <c r="D338" i="1"/>
  <c r="C338" i="1"/>
  <c r="H338" i="1" s="1"/>
  <c r="D337" i="1"/>
  <c r="G337" i="1" s="1"/>
  <c r="C337" i="1"/>
  <c r="D336" i="1"/>
  <c r="C336" i="1"/>
  <c r="D335" i="1"/>
  <c r="C335" i="1"/>
  <c r="G334" i="1"/>
  <c r="D334" i="1"/>
  <c r="C334" i="1"/>
  <c r="H334" i="1" s="1"/>
  <c r="G333" i="1"/>
  <c r="D333" i="1"/>
  <c r="C333" i="1"/>
  <c r="D332" i="1"/>
  <c r="C332" i="1"/>
  <c r="D331" i="1"/>
  <c r="C331" i="1"/>
  <c r="G330" i="1"/>
  <c r="D330" i="1"/>
  <c r="C330" i="1"/>
  <c r="H330" i="1" s="1"/>
  <c r="D329" i="1"/>
  <c r="G329" i="1" s="1"/>
  <c r="C329" i="1"/>
  <c r="D328" i="1"/>
  <c r="C328" i="1"/>
  <c r="D327" i="1"/>
  <c r="C327" i="1"/>
  <c r="G326" i="1"/>
  <c r="D326" i="1"/>
  <c r="C326" i="1"/>
  <c r="H326" i="1" s="1"/>
  <c r="G325" i="1"/>
  <c r="D325" i="1"/>
  <c r="C325" i="1"/>
  <c r="D324" i="1"/>
  <c r="C324" i="1"/>
  <c r="D323" i="1"/>
  <c r="C323" i="1"/>
  <c r="G322" i="1"/>
  <c r="D322" i="1"/>
  <c r="C322" i="1"/>
  <c r="H322" i="1" s="1"/>
  <c r="D321" i="1"/>
  <c r="G321" i="1" s="1"/>
  <c r="C321" i="1"/>
  <c r="D320" i="1"/>
  <c r="C320" i="1"/>
  <c r="D319" i="1"/>
  <c r="C319" i="1"/>
  <c r="G318" i="1"/>
  <c r="D318" i="1"/>
  <c r="C318" i="1"/>
  <c r="H318" i="1" s="1"/>
  <c r="G317" i="1"/>
  <c r="D317" i="1"/>
  <c r="C317" i="1"/>
  <c r="D316" i="1"/>
  <c r="D315" i="1"/>
  <c r="C315" i="1"/>
  <c r="G314" i="1"/>
  <c r="D314" i="1"/>
  <c r="C314" i="1"/>
  <c r="H314" i="1" s="1"/>
  <c r="D313" i="1"/>
  <c r="G313" i="1" s="1"/>
  <c r="C313" i="1"/>
  <c r="D312" i="1"/>
  <c r="C312" i="1"/>
  <c r="D311" i="1"/>
  <c r="C311" i="1"/>
  <c r="G310" i="1"/>
  <c r="D310" i="1"/>
  <c r="C310" i="1"/>
  <c r="H310" i="1" s="1"/>
  <c r="G309" i="1"/>
  <c r="D309" i="1"/>
  <c r="C309" i="1"/>
  <c r="D308" i="1"/>
  <c r="C308" i="1"/>
  <c r="D307" i="1"/>
  <c r="C307" i="1"/>
  <c r="D306" i="1"/>
  <c r="C306" i="1"/>
  <c r="D305" i="1"/>
  <c r="C305" i="1"/>
  <c r="D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C270"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H109" i="1" s="1"/>
  <c r="C108" i="1"/>
  <c r="D107" i="1"/>
  <c r="C107" i="1"/>
  <c r="G106" i="1"/>
  <c r="D106" i="1"/>
  <c r="C106" i="1"/>
  <c r="D105" i="1"/>
  <c r="G105" i="1" s="1"/>
  <c r="C105" i="1"/>
  <c r="D104" i="1"/>
  <c r="C104" i="1"/>
  <c r="H104" i="1" s="1"/>
  <c r="D103" i="1"/>
  <c r="C103" i="1"/>
  <c r="D101" i="1"/>
  <c r="G101" i="1" s="1"/>
  <c r="C101" i="1"/>
  <c r="D100" i="1"/>
  <c r="C100" i="1"/>
  <c r="H100" i="1" s="1"/>
  <c r="D99" i="1"/>
  <c r="C99" i="1"/>
  <c r="H99" i="1" s="1"/>
  <c r="G98" i="1"/>
  <c r="D98" i="1"/>
  <c r="C98" i="1"/>
  <c r="D97" i="1"/>
  <c r="G97" i="1" s="1"/>
  <c r="C97" i="1"/>
  <c r="D96" i="1"/>
  <c r="C96" i="1"/>
  <c r="H96" i="1" s="1"/>
  <c r="D95" i="1"/>
  <c r="C95" i="1"/>
  <c r="H95" i="1" s="1"/>
  <c r="G94" i="1"/>
  <c r="D94" i="1"/>
  <c r="C94" i="1"/>
  <c r="D93" i="1"/>
  <c r="G93" i="1" s="1"/>
  <c r="C93" i="1"/>
  <c r="D92" i="1"/>
  <c r="C92" i="1"/>
  <c r="H92" i="1" s="1"/>
  <c r="D91" i="1"/>
  <c r="C91" i="1"/>
  <c r="H91" i="1" s="1"/>
  <c r="G90" i="1"/>
  <c r="D90" i="1"/>
  <c r="C90" i="1"/>
  <c r="D89" i="1"/>
  <c r="G89" i="1" s="1"/>
  <c r="C89" i="1"/>
  <c r="D88" i="1"/>
  <c r="C88" i="1"/>
  <c r="D87" i="1"/>
  <c r="C87" i="1"/>
  <c r="G86" i="1"/>
  <c r="D86" i="1"/>
  <c r="C86" i="1"/>
  <c r="D85" i="1"/>
  <c r="G85" i="1" s="1"/>
  <c r="C85" i="1"/>
  <c r="D84" i="1"/>
  <c r="C84" i="1"/>
  <c r="H84" i="1" s="1"/>
  <c r="D83" i="1"/>
  <c r="C83" i="1"/>
  <c r="H83" i="1" s="1"/>
  <c r="G82" i="1"/>
  <c r="D82" i="1"/>
  <c r="C82" i="1"/>
  <c r="D81" i="1"/>
  <c r="G81" i="1" s="1"/>
  <c r="C81" i="1"/>
  <c r="D80" i="1"/>
  <c r="C80" i="1"/>
  <c r="H80" i="1" s="1"/>
  <c r="D79" i="1"/>
  <c r="C79" i="1"/>
  <c r="D77" i="1"/>
  <c r="G77" i="1" s="1"/>
  <c r="C77" i="1"/>
  <c r="D76" i="1"/>
  <c r="C76" i="1"/>
  <c r="H76" i="1" s="1"/>
  <c r="D75" i="1"/>
  <c r="C75" i="1"/>
  <c r="H75" i="1" s="1"/>
  <c r="G74" i="1"/>
  <c r="D74" i="1"/>
  <c r="C74" i="1"/>
  <c r="D73" i="1"/>
  <c r="G73" i="1" s="1"/>
  <c r="C73" i="1"/>
  <c r="D72" i="1"/>
  <c r="C72" i="1"/>
  <c r="H72" i="1" s="1"/>
  <c r="D71" i="1"/>
  <c r="C71" i="1"/>
  <c r="H71" i="1" s="1"/>
  <c r="D70" i="1"/>
  <c r="G70" i="1" s="1"/>
  <c r="C70" i="1"/>
  <c r="D69" i="1"/>
  <c r="G69" i="1" s="1"/>
  <c r="C69" i="1"/>
  <c r="D68" i="1"/>
  <c r="C68" i="1"/>
  <c r="H68" i="1" s="1"/>
  <c r="D67" i="1"/>
  <c r="C67" i="1"/>
  <c r="H67" i="1" s="1"/>
  <c r="G66" i="1"/>
  <c r="D66" i="1"/>
  <c r="C66" i="1"/>
  <c r="D65" i="1"/>
  <c r="G65" i="1" s="1"/>
  <c r="C65" i="1"/>
  <c r="D64" i="1"/>
  <c r="C64" i="1"/>
  <c r="H64" i="1" s="1"/>
  <c r="D63" i="1"/>
  <c r="C63" i="1"/>
  <c r="H63" i="1" s="1"/>
  <c r="G62" i="1"/>
  <c r="D62" i="1"/>
  <c r="C62" i="1"/>
  <c r="D61" i="1"/>
  <c r="G61" i="1" s="1"/>
  <c r="C61" i="1"/>
  <c r="D60" i="1"/>
  <c r="C60" i="1"/>
  <c r="H60" i="1" s="1"/>
  <c r="D59" i="1"/>
  <c r="C59" i="1"/>
  <c r="G58" i="1"/>
  <c r="D58" i="1"/>
  <c r="C58" i="1"/>
  <c r="D57" i="1"/>
  <c r="G57" i="1" s="1"/>
  <c r="C57" i="1"/>
  <c r="D56" i="1"/>
  <c r="C56" i="1"/>
  <c r="H56" i="1" s="1"/>
  <c r="D55" i="1"/>
  <c r="C55" i="1"/>
  <c r="H55" i="1" s="1"/>
  <c r="D54" i="1"/>
  <c r="G54" i="1" s="1"/>
  <c r="C54" i="1"/>
  <c r="D53" i="1"/>
  <c r="G53" i="1" s="1"/>
  <c r="C53" i="1"/>
  <c r="D52" i="1"/>
  <c r="C52" i="1"/>
  <c r="H52" i="1" s="1"/>
  <c r="D51" i="1"/>
  <c r="C51" i="1"/>
  <c r="H51" i="1" s="1"/>
  <c r="G50" i="1"/>
  <c r="D50" i="1"/>
  <c r="C50" i="1"/>
  <c r="D49" i="1"/>
  <c r="G49" i="1" s="1"/>
  <c r="C49" i="1"/>
  <c r="D48" i="1"/>
  <c r="C48" i="1"/>
  <c r="H48" i="1" s="1"/>
  <c r="D47" i="1"/>
  <c r="C47" i="1"/>
  <c r="H47" i="1" s="1"/>
  <c r="G46" i="1"/>
  <c r="D46" i="1"/>
  <c r="C46" i="1"/>
  <c r="C45" i="1"/>
  <c r="D44" i="1"/>
  <c r="C44" i="1"/>
  <c r="H44" i="1" s="1"/>
  <c r="D43" i="1"/>
  <c r="C43" i="1"/>
  <c r="H43" i="1" s="1"/>
  <c r="G42" i="1"/>
  <c r="D42" i="1"/>
  <c r="C42" i="1"/>
  <c r="D41" i="1"/>
  <c r="G41" i="1" s="1"/>
  <c r="C41" i="1"/>
  <c r="D40" i="1"/>
  <c r="C40" i="1"/>
  <c r="H40" i="1" s="1"/>
  <c r="D39" i="1"/>
  <c r="C39" i="1"/>
  <c r="H39" i="1" s="1"/>
  <c r="G38" i="1"/>
  <c r="D38" i="1"/>
  <c r="C38" i="1"/>
  <c r="D37" i="1"/>
  <c r="G37" i="1" s="1"/>
  <c r="C37" i="1"/>
  <c r="D36" i="1"/>
  <c r="C36" i="1"/>
  <c r="H36" i="1" s="1"/>
  <c r="D35" i="1"/>
  <c r="C35" i="1"/>
  <c r="H35" i="1" s="1"/>
  <c r="G34" i="1"/>
  <c r="D34" i="1"/>
  <c r="C34" i="1"/>
  <c r="D33" i="1"/>
  <c r="G33" i="1" s="1"/>
  <c r="C33" i="1"/>
  <c r="D32" i="1"/>
  <c r="C32" i="1"/>
  <c r="H32" i="1" s="1"/>
  <c r="D31" i="1"/>
  <c r="C31" i="1"/>
  <c r="H31" i="1" s="1"/>
  <c r="G30" i="1"/>
  <c r="D30" i="1"/>
  <c r="C30" i="1"/>
  <c r="D29" i="1"/>
  <c r="G29" i="1" s="1"/>
  <c r="C29" i="1"/>
  <c r="D28" i="1"/>
  <c r="C28" i="1"/>
  <c r="H28" i="1" s="1"/>
  <c r="D27" i="1"/>
  <c r="C27" i="1"/>
  <c r="G26" i="1"/>
  <c r="D26" i="1"/>
  <c r="C26" i="1"/>
  <c r="D25" i="1"/>
  <c r="G25" i="1" s="1"/>
  <c r="C25" i="1"/>
  <c r="D24" i="1"/>
  <c r="C24" i="1"/>
  <c r="D23" i="1"/>
  <c r="C23" i="1"/>
  <c r="H23" i="1" s="1"/>
  <c r="G22" i="1"/>
  <c r="D22" i="1"/>
  <c r="C22" i="1"/>
  <c r="D21" i="1"/>
  <c r="G21" i="1" s="1"/>
  <c r="C21" i="1"/>
  <c r="D20" i="1"/>
  <c r="C20" i="1"/>
  <c r="H20" i="1" s="1"/>
  <c r="C19" i="1"/>
  <c r="G18" i="1"/>
  <c r="D18" i="1"/>
  <c r="C18" i="1"/>
  <c r="D17" i="1"/>
  <c r="G17" i="1" s="1"/>
  <c r="C17" i="1"/>
  <c r="D16" i="1"/>
  <c r="C16" i="1"/>
  <c r="H16" i="1" s="1"/>
  <c r="D15" i="1"/>
  <c r="C15" i="1"/>
  <c r="H15" i="1" s="1"/>
  <c r="G14" i="1"/>
  <c r="D14" i="1"/>
  <c r="C14" i="1"/>
  <c r="D13" i="1"/>
  <c r="G13" i="1" s="1"/>
  <c r="C13" i="1"/>
  <c r="D12" i="1"/>
  <c r="C12" i="1"/>
  <c r="H12" i="1" s="1"/>
  <c r="D11" i="1"/>
  <c r="C11" i="1"/>
  <c r="H11" i="1" s="1"/>
  <c r="G10" i="1"/>
  <c r="D10" i="1"/>
  <c r="C10" i="1"/>
  <c r="D9" i="1"/>
  <c r="G9" i="1" s="1"/>
  <c r="C9" i="1"/>
  <c r="D8" i="1"/>
  <c r="C8" i="1"/>
  <c r="H8" i="1" s="1"/>
  <c r="D7" i="1"/>
  <c r="C7" i="1"/>
  <c r="D6" i="1"/>
  <c r="G6" i="1" s="1"/>
  <c r="C6" i="1"/>
  <c r="D5" i="1"/>
  <c r="G5" i="1" s="1"/>
  <c r="C5" i="1"/>
  <c r="D4" i="1"/>
  <c r="C4" i="1"/>
  <c r="C3" i="1"/>
  <c r="E326" i="9" l="1"/>
  <c r="B326" i="9" s="1"/>
  <c r="G1634" i="1"/>
  <c r="D51" i="8"/>
  <c r="C1628" i="1" s="1"/>
  <c r="H1628" i="1" s="1"/>
  <c r="G1614" i="1"/>
  <c r="G1618" i="1"/>
  <c r="D25" i="8"/>
  <c r="C1602" i="1" s="1"/>
  <c r="G1613" i="1"/>
  <c r="G1612" i="1"/>
  <c r="G1605" i="1"/>
  <c r="G1604" i="1"/>
  <c r="G1594" i="1"/>
  <c r="G1587" i="1"/>
  <c r="H1583" i="1"/>
  <c r="G1583" i="1"/>
  <c r="C1585" i="1"/>
  <c r="H1556" i="1"/>
  <c r="C1555" i="1"/>
  <c r="H34" i="3"/>
  <c r="D5" i="7"/>
  <c r="C1538" i="1" s="1"/>
  <c r="G1556" i="1"/>
  <c r="G1536" i="1"/>
  <c r="G1534" i="1"/>
  <c r="D1526" i="1"/>
  <c r="H1526" i="1" s="1"/>
  <c r="G1526" i="1"/>
  <c r="G1510" i="1"/>
  <c r="G1524" i="1"/>
  <c r="F115" i="6"/>
  <c r="G1506" i="1"/>
  <c r="G1502" i="1"/>
  <c r="H1482" i="1"/>
  <c r="G1478" i="1"/>
  <c r="H1480" i="1"/>
  <c r="H1471" i="1"/>
  <c r="H1474" i="1"/>
  <c r="H1472" i="1"/>
  <c r="F75" i="6"/>
  <c r="H1470" i="1"/>
  <c r="H1456" i="1"/>
  <c r="H1444" i="1"/>
  <c r="H1443" i="1"/>
  <c r="H1439" i="1"/>
  <c r="F43" i="6"/>
  <c r="H1436" i="1"/>
  <c r="F39" i="6"/>
  <c r="H1432" i="1"/>
  <c r="H1434" i="1"/>
  <c r="E141" i="6"/>
  <c r="I31" i="3" s="1"/>
  <c r="F36" i="6"/>
  <c r="D1431" i="1"/>
  <c r="H1433" i="1"/>
  <c r="H1402" i="1"/>
  <c r="D1401" i="1"/>
  <c r="G1401" i="1" s="1"/>
  <c r="I27" i="3"/>
  <c r="F242" i="9"/>
  <c r="B242" i="9" s="1"/>
  <c r="E33" i="9"/>
  <c r="B33" i="9" s="1"/>
  <c r="H662" i="1"/>
  <c r="E25" i="9"/>
  <c r="B25" i="9" s="1"/>
  <c r="B296" i="9"/>
  <c r="F656" i="4"/>
  <c r="E157" i="9"/>
  <c r="B157" i="9" s="1"/>
  <c r="E597" i="4"/>
  <c r="D591" i="1" s="1"/>
  <c r="H591" i="1" s="1"/>
  <c r="E373" i="4"/>
  <c r="D368" i="1" s="1"/>
  <c r="F388" i="4"/>
  <c r="E360" i="4"/>
  <c r="D355" i="1" s="1"/>
  <c r="F373" i="4"/>
  <c r="D361" i="1"/>
  <c r="G361" i="1" s="1"/>
  <c r="D356" i="1"/>
  <c r="H358" i="1"/>
  <c r="D357" i="1"/>
  <c r="G357" i="1" s="1"/>
  <c r="F310" i="4"/>
  <c r="F428" i="4"/>
  <c r="E648" i="4"/>
  <c r="D642" i="1" s="1"/>
  <c r="G642" i="1" s="1"/>
  <c r="E647" i="4"/>
  <c r="D641" i="1" s="1"/>
  <c r="G641" i="1" s="1"/>
  <c r="H422" i="1"/>
  <c r="F426" i="4"/>
  <c r="D270" i="1"/>
  <c r="E81" i="9"/>
  <c r="B81" i="9" s="1"/>
  <c r="F221" i="4"/>
  <c r="E202" i="4"/>
  <c r="D198" i="1" s="1"/>
  <c r="F208" i="4"/>
  <c r="F244" i="9"/>
  <c r="E57" i="9"/>
  <c r="B57" i="9" s="1"/>
  <c r="B241" i="9"/>
  <c r="F178" i="4"/>
  <c r="F239" i="9"/>
  <c r="B239" i="9" s="1"/>
  <c r="F238" i="9"/>
  <c r="B238" i="9" s="1"/>
  <c r="E164" i="4"/>
  <c r="D160" i="1" s="1"/>
  <c r="E49" i="9"/>
  <c r="B49" i="9" s="1"/>
  <c r="F165" i="4"/>
  <c r="D156" i="1"/>
  <c r="E46" i="9"/>
  <c r="B46" i="9" s="1"/>
  <c r="D108" i="1"/>
  <c r="E106" i="4"/>
  <c r="D102" i="1" s="1"/>
  <c r="H103" i="1"/>
  <c r="F107" i="4"/>
  <c r="E42" i="9"/>
  <c r="B42" i="9" s="1"/>
  <c r="B233" i="9"/>
  <c r="E41" i="9"/>
  <c r="B41" i="9" s="1"/>
  <c r="F232" i="9"/>
  <c r="B232" i="9" s="1"/>
  <c r="H87" i="1"/>
  <c r="E82" i="4"/>
  <c r="D78" i="1" s="1"/>
  <c r="H88" i="1"/>
  <c r="H79" i="1"/>
  <c r="F61" i="4"/>
  <c r="H59" i="1"/>
  <c r="E30" i="9"/>
  <c r="B30" i="9" s="1"/>
  <c r="H27" i="1"/>
  <c r="H24" i="1"/>
  <c r="F23" i="4"/>
  <c r="B229" i="9"/>
  <c r="H19" i="1"/>
  <c r="H7" i="1"/>
  <c r="H4" i="1"/>
  <c r="H1389" i="1"/>
  <c r="H1387" i="1"/>
  <c r="G1386" i="1"/>
  <c r="G1385" i="1"/>
  <c r="H1384" i="1"/>
  <c r="H1265" i="1"/>
  <c r="H1262" i="1"/>
  <c r="H1394" i="1"/>
  <c r="H1346" i="1"/>
  <c r="H1339" i="1"/>
  <c r="H1314" i="1"/>
  <c r="F291" i="5"/>
  <c r="G1296" i="1"/>
  <c r="G1291" i="1"/>
  <c r="E251" i="5"/>
  <c r="F274" i="5"/>
  <c r="D251" i="5"/>
  <c r="C1255" i="1" s="1"/>
  <c r="E303" i="9"/>
  <c r="B303" i="9" s="1"/>
  <c r="H1258" i="1"/>
  <c r="E320" i="9"/>
  <c r="B320" i="9" s="1"/>
  <c r="H336" i="9"/>
  <c r="D1182" i="1"/>
  <c r="H1190" i="1"/>
  <c r="H1194" i="1"/>
  <c r="E317" i="9"/>
  <c r="B317" i="9" s="1"/>
  <c r="F147" i="5"/>
  <c r="F135" i="5"/>
  <c r="D1141" i="1"/>
  <c r="G1141" i="1" s="1"/>
  <c r="F136" i="5"/>
  <c r="G1085" i="1"/>
  <c r="H1079" i="1"/>
  <c r="H1085" i="1"/>
  <c r="E70" i="5"/>
  <c r="D1075" i="1" s="1"/>
  <c r="H1075" i="1" s="1"/>
  <c r="F341" i="9"/>
  <c r="B341" i="9" s="1"/>
  <c r="G1014" i="1"/>
  <c r="G1039" i="1"/>
  <c r="F29" i="5"/>
  <c r="G1034" i="1"/>
  <c r="G1035" i="1"/>
  <c r="G1033" i="1"/>
  <c r="G1031" i="1"/>
  <c r="G1027" i="1"/>
  <c r="G1026" i="1"/>
  <c r="G1024" i="1"/>
  <c r="G1025" i="1"/>
  <c r="F19" i="5"/>
  <c r="G1022" i="1"/>
  <c r="G1021" i="1"/>
  <c r="H1017" i="1"/>
  <c r="G1017" i="1"/>
  <c r="D1018" i="1"/>
  <c r="G1020" i="1"/>
  <c r="G1013" i="1"/>
  <c r="H1013" i="1"/>
  <c r="F8" i="5"/>
  <c r="H114" i="1"/>
  <c r="G114" i="1"/>
  <c r="H120" i="1"/>
  <c r="G120" i="1"/>
  <c r="H126" i="1"/>
  <c r="G126" i="1"/>
  <c r="H132" i="1"/>
  <c r="G132" i="1"/>
  <c r="H138" i="1"/>
  <c r="G138" i="1"/>
  <c r="H144" i="1"/>
  <c r="G144" i="1"/>
  <c r="H146" i="1"/>
  <c r="G146" i="1"/>
  <c r="H152" i="1"/>
  <c r="G152" i="1"/>
  <c r="H158" i="1"/>
  <c r="G158" i="1"/>
  <c r="H166" i="1"/>
  <c r="G166" i="1"/>
  <c r="H174" i="1"/>
  <c r="G174" i="1"/>
  <c r="H180" i="1"/>
  <c r="G180" i="1"/>
  <c r="H186" i="1"/>
  <c r="G186" i="1"/>
  <c r="H192" i="1"/>
  <c r="G192" i="1"/>
  <c r="H204" i="1"/>
  <c r="G204" i="1"/>
  <c r="H212" i="1"/>
  <c r="G212" i="1"/>
  <c r="H220" i="1"/>
  <c r="G220" i="1"/>
  <c r="H232" i="1"/>
  <c r="G232" i="1"/>
  <c r="H238" i="1"/>
  <c r="G238" i="1"/>
  <c r="H244" i="1"/>
  <c r="G244" i="1"/>
  <c r="H250" i="1"/>
  <c r="G250" i="1"/>
  <c r="H256" i="1"/>
  <c r="G256" i="1"/>
  <c r="H262" i="1"/>
  <c r="G262" i="1"/>
  <c r="H268" i="1"/>
  <c r="G268" i="1"/>
  <c r="H274" i="1"/>
  <c r="G274" i="1"/>
  <c r="H282" i="1"/>
  <c r="G282" i="1"/>
  <c r="H288" i="1"/>
  <c r="G288" i="1"/>
  <c r="H292" i="1"/>
  <c r="G292" i="1"/>
  <c r="H298" i="1"/>
  <c r="G298" i="1"/>
  <c r="H308" i="1"/>
  <c r="G308" i="1"/>
  <c r="H324" i="1"/>
  <c r="G324" i="1"/>
  <c r="H332" i="1"/>
  <c r="G332" i="1"/>
  <c r="H348" i="1"/>
  <c r="G348" i="1"/>
  <c r="H364" i="1"/>
  <c r="G364" i="1"/>
  <c r="H380" i="1"/>
  <c r="G380" i="1"/>
  <c r="H396" i="1"/>
  <c r="G396" i="1"/>
  <c r="H580" i="1"/>
  <c r="G580" i="1"/>
  <c r="H588" i="1"/>
  <c r="G588" i="1"/>
  <c r="H620" i="1"/>
  <c r="G620" i="1"/>
  <c r="H623" i="1"/>
  <c r="G623" i="1"/>
  <c r="H647" i="1"/>
  <c r="G647" i="1"/>
  <c r="H668" i="1"/>
  <c r="G668" i="1"/>
  <c r="H671" i="1"/>
  <c r="G671" i="1"/>
  <c r="H676" i="1"/>
  <c r="G676" i="1"/>
  <c r="H679" i="1"/>
  <c r="G679" i="1"/>
  <c r="H684" i="1"/>
  <c r="G684" i="1"/>
  <c r="H687" i="1"/>
  <c r="G687" i="1"/>
  <c r="H695" i="1"/>
  <c r="G695" i="1"/>
  <c r="H416" i="1"/>
  <c r="G416" i="1"/>
  <c r="H427" i="1"/>
  <c r="G427" i="1"/>
  <c r="H432" i="1"/>
  <c r="G432" i="1"/>
  <c r="H435" i="1"/>
  <c r="G435" i="1"/>
  <c r="H440" i="1"/>
  <c r="G440" i="1"/>
  <c r="H443" i="1"/>
  <c r="G443" i="1"/>
  <c r="H448" i="1"/>
  <c r="G448" i="1"/>
  <c r="H451" i="1"/>
  <c r="G451" i="1"/>
  <c r="H456" i="1"/>
  <c r="G456" i="1"/>
  <c r="H459" i="1"/>
  <c r="G459" i="1"/>
  <c r="H464" i="1"/>
  <c r="G464" i="1"/>
  <c r="H467" i="1"/>
  <c r="G467" i="1"/>
  <c r="H472" i="1"/>
  <c r="G472" i="1"/>
  <c r="H475" i="1"/>
  <c r="G475" i="1"/>
  <c r="H480" i="1"/>
  <c r="G480" i="1"/>
  <c r="H483" i="1"/>
  <c r="G483" i="1"/>
  <c r="H488" i="1"/>
  <c r="G488" i="1"/>
  <c r="H491" i="1"/>
  <c r="G491" i="1"/>
  <c r="H496" i="1"/>
  <c r="G496" i="1"/>
  <c r="H499" i="1"/>
  <c r="G499" i="1"/>
  <c r="H504" i="1"/>
  <c r="G504" i="1"/>
  <c r="H507" i="1"/>
  <c r="G507" i="1"/>
  <c r="H512" i="1"/>
  <c r="G512" i="1"/>
  <c r="H515" i="1"/>
  <c r="G515" i="1"/>
  <c r="H520" i="1"/>
  <c r="G520" i="1"/>
  <c r="H523" i="1"/>
  <c r="G523" i="1"/>
  <c r="H528" i="1"/>
  <c r="G528" i="1"/>
  <c r="H532" i="1"/>
  <c r="G532" i="1"/>
  <c r="H535" i="1"/>
  <c r="G535" i="1"/>
  <c r="H540" i="1"/>
  <c r="G540" i="1"/>
  <c r="H543" i="1"/>
  <c r="G543" i="1"/>
  <c r="H548" i="1"/>
  <c r="G548" i="1"/>
  <c r="H551" i="1"/>
  <c r="G551" i="1"/>
  <c r="H556" i="1"/>
  <c r="G556" i="1"/>
  <c r="H559" i="1"/>
  <c r="G559" i="1"/>
  <c r="H564" i="1"/>
  <c r="G564" i="1"/>
  <c r="H567" i="1"/>
  <c r="G567" i="1"/>
  <c r="H572" i="1"/>
  <c r="G572" i="1"/>
  <c r="H575" i="1"/>
  <c r="G575" i="1"/>
  <c r="H636" i="1"/>
  <c r="G636" i="1"/>
  <c r="H112" i="1"/>
  <c r="G112" i="1"/>
  <c r="H118" i="1"/>
  <c r="G118" i="1"/>
  <c r="H124" i="1"/>
  <c r="G124" i="1"/>
  <c r="H128" i="1"/>
  <c r="G128" i="1"/>
  <c r="H140" i="1"/>
  <c r="G140" i="1"/>
  <c r="H154" i="1"/>
  <c r="G154" i="1"/>
  <c r="H162" i="1"/>
  <c r="G162" i="1"/>
  <c r="H168" i="1"/>
  <c r="G168" i="1"/>
  <c r="H172" i="1"/>
  <c r="G172" i="1"/>
  <c r="H178" i="1"/>
  <c r="G178" i="1"/>
  <c r="H184" i="1"/>
  <c r="G184" i="1"/>
  <c r="H188" i="1"/>
  <c r="G188" i="1"/>
  <c r="H194" i="1"/>
  <c r="G194" i="1"/>
  <c r="H200" i="1"/>
  <c r="G200" i="1"/>
  <c r="H206" i="1"/>
  <c r="G206" i="1"/>
  <c r="H210" i="1"/>
  <c r="G210" i="1"/>
  <c r="H218" i="1"/>
  <c r="G218" i="1"/>
  <c r="H224" i="1"/>
  <c r="G224" i="1"/>
  <c r="H230" i="1"/>
  <c r="G230" i="1"/>
  <c r="H236" i="1"/>
  <c r="G236" i="1"/>
  <c r="H242" i="1"/>
  <c r="G242" i="1"/>
  <c r="H248" i="1"/>
  <c r="G248" i="1"/>
  <c r="H254" i="1"/>
  <c r="G254" i="1"/>
  <c r="H260" i="1"/>
  <c r="G260" i="1"/>
  <c r="H266" i="1"/>
  <c r="G266" i="1"/>
  <c r="H272" i="1"/>
  <c r="G272" i="1"/>
  <c r="H278" i="1"/>
  <c r="G278" i="1"/>
  <c r="H284" i="1"/>
  <c r="G284" i="1"/>
  <c r="H290" i="1"/>
  <c r="G290" i="1"/>
  <c r="H302" i="1"/>
  <c r="G302" i="1"/>
  <c r="H306" i="1"/>
  <c r="G306" i="1"/>
  <c r="H311" i="1"/>
  <c r="G311" i="1"/>
  <c r="H319" i="1"/>
  <c r="G319" i="1"/>
  <c r="H340" i="1"/>
  <c r="G340" i="1"/>
  <c r="H343" i="1"/>
  <c r="G343" i="1"/>
  <c r="H351" i="1"/>
  <c r="G351" i="1"/>
  <c r="H372" i="1"/>
  <c r="G372" i="1"/>
  <c r="H388" i="1"/>
  <c r="G388" i="1"/>
  <c r="H391" i="1"/>
  <c r="G391" i="1"/>
  <c r="H399" i="1"/>
  <c r="G399" i="1"/>
  <c r="H407" i="1"/>
  <c r="G407" i="1"/>
  <c r="H596" i="1"/>
  <c r="G596" i="1"/>
  <c r="H604" i="1"/>
  <c r="G604" i="1"/>
  <c r="H607" i="1"/>
  <c r="G607" i="1"/>
  <c r="H615" i="1"/>
  <c r="G615" i="1"/>
  <c r="H660" i="1"/>
  <c r="G660" i="1"/>
  <c r="H107" i="1"/>
  <c r="G107" i="1"/>
  <c r="G4" i="1"/>
  <c r="H6" i="1"/>
  <c r="G8" i="1"/>
  <c r="H10" i="1"/>
  <c r="G12" i="1"/>
  <c r="H14" i="1"/>
  <c r="G16" i="1"/>
  <c r="H18" i="1"/>
  <c r="G20" i="1"/>
  <c r="H22" i="1"/>
  <c r="G24" i="1"/>
  <c r="H26" i="1"/>
  <c r="G28" i="1"/>
  <c r="H30" i="1"/>
  <c r="G32" i="1"/>
  <c r="H34" i="1"/>
  <c r="G36" i="1"/>
  <c r="H38" i="1"/>
  <c r="G40" i="1"/>
  <c r="H42" i="1"/>
  <c r="G44" i="1"/>
  <c r="H46" i="1"/>
  <c r="G48" i="1"/>
  <c r="H50" i="1"/>
  <c r="G52" i="1"/>
  <c r="H54" i="1"/>
  <c r="G56" i="1"/>
  <c r="H58" i="1"/>
  <c r="G60" i="1"/>
  <c r="H62" i="1"/>
  <c r="G64" i="1"/>
  <c r="H66" i="1"/>
  <c r="G68" i="1"/>
  <c r="H70" i="1"/>
  <c r="G72" i="1"/>
  <c r="H74" i="1"/>
  <c r="G76" i="1"/>
  <c r="G80" i="1"/>
  <c r="H82" i="1"/>
  <c r="G84" i="1"/>
  <c r="H86" i="1"/>
  <c r="G88" i="1"/>
  <c r="H90" i="1"/>
  <c r="G92" i="1"/>
  <c r="H94" i="1"/>
  <c r="G96" i="1"/>
  <c r="H98" i="1"/>
  <c r="G100" i="1"/>
  <c r="G104" i="1"/>
  <c r="H106"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12" i="1"/>
  <c r="G312" i="1"/>
  <c r="H315" i="1"/>
  <c r="G315" i="1"/>
  <c r="H320" i="1"/>
  <c r="G320" i="1"/>
  <c r="H323" i="1"/>
  <c r="G323" i="1"/>
  <c r="H328" i="1"/>
  <c r="G328" i="1"/>
  <c r="H331" i="1"/>
  <c r="G331" i="1"/>
  <c r="H336" i="1"/>
  <c r="G336" i="1"/>
  <c r="H339" i="1"/>
  <c r="G339" i="1"/>
  <c r="H344" i="1"/>
  <c r="G344" i="1"/>
  <c r="H347" i="1"/>
  <c r="G347" i="1"/>
  <c r="H352" i="1"/>
  <c r="G352" i="1"/>
  <c r="H360" i="1"/>
  <c r="G360" i="1"/>
  <c r="H363" i="1"/>
  <c r="G363" i="1"/>
  <c r="H368" i="1"/>
  <c r="G368" i="1"/>
  <c r="H371" i="1"/>
  <c r="G371" i="1"/>
  <c r="H376" i="1"/>
  <c r="G376" i="1"/>
  <c r="H379" i="1"/>
  <c r="G379" i="1"/>
  <c r="H384" i="1"/>
  <c r="G384" i="1"/>
  <c r="H387" i="1"/>
  <c r="G387" i="1"/>
  <c r="H392" i="1"/>
  <c r="G392" i="1"/>
  <c r="H395" i="1"/>
  <c r="G395" i="1"/>
  <c r="H400" i="1"/>
  <c r="G400" i="1"/>
  <c r="H403" i="1"/>
  <c r="G403" i="1"/>
  <c r="H408" i="1"/>
  <c r="G408" i="1"/>
  <c r="H411" i="1"/>
  <c r="G411" i="1"/>
  <c r="H579" i="1"/>
  <c r="G579" i="1"/>
  <c r="H584" i="1"/>
  <c r="G584" i="1"/>
  <c r="H587" i="1"/>
  <c r="G587" i="1"/>
  <c r="H592" i="1"/>
  <c r="G592" i="1"/>
  <c r="H595" i="1"/>
  <c r="G595" i="1"/>
  <c r="H600" i="1"/>
  <c r="G600" i="1"/>
  <c r="H603" i="1"/>
  <c r="G603" i="1"/>
  <c r="H608" i="1"/>
  <c r="G608" i="1"/>
  <c r="H611" i="1"/>
  <c r="G611" i="1"/>
  <c r="H616" i="1"/>
  <c r="G616" i="1"/>
  <c r="H619" i="1"/>
  <c r="G619" i="1"/>
  <c r="H624" i="1"/>
  <c r="G624" i="1"/>
  <c r="H627" i="1"/>
  <c r="G627" i="1"/>
  <c r="H632" i="1"/>
  <c r="G632" i="1"/>
  <c r="H648" i="1"/>
  <c r="G648" i="1"/>
  <c r="H651" i="1"/>
  <c r="G651" i="1"/>
  <c r="H656" i="1"/>
  <c r="G656" i="1"/>
  <c r="H659" i="1"/>
  <c r="G659" i="1"/>
  <c r="H664" i="1"/>
  <c r="G664" i="1"/>
  <c r="H667" i="1"/>
  <c r="G667" i="1"/>
  <c r="H672" i="1"/>
  <c r="G672" i="1"/>
  <c r="H675" i="1"/>
  <c r="G675" i="1"/>
  <c r="H680" i="1"/>
  <c r="G680" i="1"/>
  <c r="H683" i="1"/>
  <c r="G683" i="1"/>
  <c r="H688" i="1"/>
  <c r="G688" i="1"/>
  <c r="H691" i="1"/>
  <c r="G691" i="1"/>
  <c r="H696" i="1"/>
  <c r="G696"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110" i="1"/>
  <c r="G110" i="1"/>
  <c r="H116" i="1"/>
  <c r="G116" i="1"/>
  <c r="H122" i="1"/>
  <c r="G122" i="1"/>
  <c r="H130" i="1"/>
  <c r="G130" i="1"/>
  <c r="H134" i="1"/>
  <c r="G134" i="1"/>
  <c r="H142" i="1"/>
  <c r="G142" i="1"/>
  <c r="H150" i="1"/>
  <c r="G150" i="1"/>
  <c r="H156" i="1"/>
  <c r="G156" i="1"/>
  <c r="H164" i="1"/>
  <c r="G164" i="1"/>
  <c r="H170" i="1"/>
  <c r="G170" i="1"/>
  <c r="H176" i="1"/>
  <c r="G176" i="1"/>
  <c r="H182" i="1"/>
  <c r="G182" i="1"/>
  <c r="H190" i="1"/>
  <c r="G190" i="1"/>
  <c r="H196" i="1"/>
  <c r="G196" i="1"/>
  <c r="H202" i="1"/>
  <c r="G202" i="1"/>
  <c r="H208" i="1"/>
  <c r="G208" i="1"/>
  <c r="H214" i="1"/>
  <c r="G214" i="1"/>
  <c r="H216" i="1"/>
  <c r="G216" i="1"/>
  <c r="H222" i="1"/>
  <c r="G222" i="1"/>
  <c r="H228" i="1"/>
  <c r="G228" i="1"/>
  <c r="H234" i="1"/>
  <c r="G234" i="1"/>
  <c r="H240" i="1"/>
  <c r="G240" i="1"/>
  <c r="H246" i="1"/>
  <c r="G246" i="1"/>
  <c r="H252" i="1"/>
  <c r="G252" i="1"/>
  <c r="H258" i="1"/>
  <c r="G258" i="1"/>
  <c r="H264" i="1"/>
  <c r="G264" i="1"/>
  <c r="H270" i="1"/>
  <c r="G270" i="1"/>
  <c r="H276" i="1"/>
  <c r="G276" i="1"/>
  <c r="H280" i="1"/>
  <c r="G280" i="1"/>
  <c r="H286" i="1"/>
  <c r="G286" i="1"/>
  <c r="H294" i="1"/>
  <c r="G294" i="1"/>
  <c r="H300" i="1"/>
  <c r="G300" i="1"/>
  <c r="H327" i="1"/>
  <c r="G327" i="1"/>
  <c r="H335" i="1"/>
  <c r="G335" i="1"/>
  <c r="H359" i="1"/>
  <c r="G359" i="1"/>
  <c r="H367" i="1"/>
  <c r="G367" i="1"/>
  <c r="H375" i="1"/>
  <c r="G375" i="1"/>
  <c r="H383" i="1"/>
  <c r="G383" i="1"/>
  <c r="H404" i="1"/>
  <c r="G404" i="1"/>
  <c r="H583" i="1"/>
  <c r="G583" i="1"/>
  <c r="H599" i="1"/>
  <c r="G599" i="1"/>
  <c r="H612" i="1"/>
  <c r="G612" i="1"/>
  <c r="H628" i="1"/>
  <c r="G628" i="1"/>
  <c r="H631" i="1"/>
  <c r="G631" i="1"/>
  <c r="H652" i="1"/>
  <c r="G652" i="1"/>
  <c r="H655" i="1"/>
  <c r="G655" i="1"/>
  <c r="H663" i="1"/>
  <c r="G663" i="1"/>
  <c r="H692" i="1"/>
  <c r="G692" i="1"/>
  <c r="H5" i="1"/>
  <c r="G7" i="1"/>
  <c r="H9" i="1"/>
  <c r="G11" i="1"/>
  <c r="H13" i="1"/>
  <c r="G15" i="1"/>
  <c r="H17" i="1"/>
  <c r="G19" i="1"/>
  <c r="H21" i="1"/>
  <c r="G23" i="1"/>
  <c r="H25" i="1"/>
  <c r="G27" i="1"/>
  <c r="H29" i="1"/>
  <c r="G31" i="1"/>
  <c r="H33" i="1"/>
  <c r="G35" i="1"/>
  <c r="H37" i="1"/>
  <c r="G39" i="1"/>
  <c r="H41" i="1"/>
  <c r="G43" i="1"/>
  <c r="H45" i="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H108" i="1"/>
  <c r="G108" i="1"/>
  <c r="G109" i="1"/>
  <c r="H415" i="1"/>
  <c r="G415" i="1"/>
  <c r="H423" i="1"/>
  <c r="G423" i="1"/>
  <c r="H428" i="1"/>
  <c r="G428" i="1"/>
  <c r="H431" i="1"/>
  <c r="G431" i="1"/>
  <c r="H436" i="1"/>
  <c r="G436" i="1"/>
  <c r="H439" i="1"/>
  <c r="G439" i="1"/>
  <c r="H444" i="1"/>
  <c r="G444" i="1"/>
  <c r="H447" i="1"/>
  <c r="G447" i="1"/>
  <c r="H452" i="1"/>
  <c r="G452" i="1"/>
  <c r="H455" i="1"/>
  <c r="G455" i="1"/>
  <c r="H463" i="1"/>
  <c r="G463" i="1"/>
  <c r="H468" i="1"/>
  <c r="G468" i="1"/>
  <c r="H471" i="1"/>
  <c r="G471" i="1"/>
  <c r="H476" i="1"/>
  <c r="G476" i="1"/>
  <c r="H479" i="1"/>
  <c r="G479" i="1"/>
  <c r="H484" i="1"/>
  <c r="G484" i="1"/>
  <c r="H487" i="1"/>
  <c r="G487" i="1"/>
  <c r="H492" i="1"/>
  <c r="G492" i="1"/>
  <c r="H495" i="1"/>
  <c r="G495" i="1"/>
  <c r="H500" i="1"/>
  <c r="G500" i="1"/>
  <c r="H503" i="1"/>
  <c r="G503" i="1"/>
  <c r="H508" i="1"/>
  <c r="G508" i="1"/>
  <c r="H511" i="1"/>
  <c r="G511" i="1"/>
  <c r="H519" i="1"/>
  <c r="G519" i="1"/>
  <c r="H524" i="1"/>
  <c r="G524" i="1"/>
  <c r="H527" i="1"/>
  <c r="G527" i="1"/>
  <c r="H531" i="1"/>
  <c r="G531" i="1"/>
  <c r="H536" i="1"/>
  <c r="G536" i="1"/>
  <c r="H539" i="1"/>
  <c r="G539" i="1"/>
  <c r="H544" i="1"/>
  <c r="G544" i="1"/>
  <c r="H547" i="1"/>
  <c r="G547" i="1"/>
  <c r="H552" i="1"/>
  <c r="G552" i="1"/>
  <c r="H555" i="1"/>
  <c r="G555" i="1"/>
  <c r="H560" i="1"/>
  <c r="G560" i="1"/>
  <c r="H563" i="1"/>
  <c r="G563" i="1"/>
  <c r="H568" i="1"/>
  <c r="G568" i="1"/>
  <c r="H571" i="1"/>
  <c r="G571" i="1"/>
  <c r="H576" i="1"/>
  <c r="G576" i="1"/>
  <c r="H635" i="1"/>
  <c r="G635" i="1"/>
  <c r="G971" i="1"/>
  <c r="H971" i="1"/>
  <c r="G973" i="1"/>
  <c r="H973" i="1"/>
  <c r="G975" i="1"/>
  <c r="H975" i="1"/>
  <c r="G977" i="1"/>
  <c r="H977" i="1"/>
  <c r="G979" i="1"/>
  <c r="H979" i="1"/>
  <c r="G981" i="1"/>
  <c r="H981" i="1"/>
  <c r="G983" i="1"/>
  <c r="H983" i="1"/>
  <c r="G985" i="1"/>
  <c r="H985"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H309" i="1"/>
  <c r="H313" i="1"/>
  <c r="H317" i="1"/>
  <c r="H321" i="1"/>
  <c r="H325" i="1"/>
  <c r="H329" i="1"/>
  <c r="H333" i="1"/>
  <c r="H337" i="1"/>
  <c r="H341" i="1"/>
  <c r="H345" i="1"/>
  <c r="H349" i="1"/>
  <c r="H353" i="1"/>
  <c r="H357" i="1"/>
  <c r="H361" i="1"/>
  <c r="H365" i="1"/>
  <c r="H369" i="1"/>
  <c r="H373" i="1"/>
  <c r="H377" i="1"/>
  <c r="H381" i="1"/>
  <c r="H385" i="1"/>
  <c r="H389" i="1"/>
  <c r="H393" i="1"/>
  <c r="H397" i="1"/>
  <c r="H401" i="1"/>
  <c r="H405" i="1"/>
  <c r="H409" i="1"/>
  <c r="H421" i="1"/>
  <c r="H425" i="1"/>
  <c r="H429" i="1"/>
  <c r="H433" i="1"/>
  <c r="H437" i="1"/>
  <c r="H441" i="1"/>
  <c r="H445" i="1"/>
  <c r="H449" i="1"/>
  <c r="H453" i="1"/>
  <c r="H457" i="1"/>
  <c r="H461" i="1"/>
  <c r="H465" i="1"/>
  <c r="H469" i="1"/>
  <c r="H473" i="1"/>
  <c r="H477" i="1"/>
  <c r="H481" i="1"/>
  <c r="H485" i="1"/>
  <c r="H489" i="1"/>
  <c r="H493" i="1"/>
  <c r="H497" i="1"/>
  <c r="H501" i="1"/>
  <c r="H505" i="1"/>
  <c r="H509" i="1"/>
  <c r="H513" i="1"/>
  <c r="H517" i="1"/>
  <c r="H521" i="1"/>
  <c r="H525" i="1"/>
  <c r="H533" i="1"/>
  <c r="H537" i="1"/>
  <c r="H541" i="1"/>
  <c r="H545" i="1"/>
  <c r="H549" i="1"/>
  <c r="H553" i="1"/>
  <c r="H557" i="1"/>
  <c r="H561" i="1"/>
  <c r="H565" i="1"/>
  <c r="H569" i="1"/>
  <c r="H573" i="1"/>
  <c r="H577" i="1"/>
  <c r="H581" i="1"/>
  <c r="H585" i="1"/>
  <c r="H589" i="1"/>
  <c r="H593" i="1"/>
  <c r="H597" i="1"/>
  <c r="H601" i="1"/>
  <c r="H605" i="1"/>
  <c r="H609" i="1"/>
  <c r="H613" i="1"/>
  <c r="H617" i="1"/>
  <c r="H621" i="1"/>
  <c r="H625" i="1"/>
  <c r="H629" i="1"/>
  <c r="H645" i="1"/>
  <c r="H649" i="1"/>
  <c r="H653" i="1"/>
  <c r="H657" i="1"/>
  <c r="H661" i="1"/>
  <c r="H665" i="1"/>
  <c r="H669" i="1"/>
  <c r="H673" i="1"/>
  <c r="H677" i="1"/>
  <c r="H681" i="1"/>
  <c r="H685" i="1"/>
  <c r="H689" i="1"/>
  <c r="H693" i="1"/>
  <c r="H697"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G860" i="1"/>
  <c r="H860" i="1"/>
  <c r="G862" i="1"/>
  <c r="H862" i="1"/>
  <c r="G864" i="1"/>
  <c r="H864" i="1"/>
  <c r="G866" i="1"/>
  <c r="H866" i="1"/>
  <c r="G868" i="1"/>
  <c r="H868" i="1"/>
  <c r="G870" i="1"/>
  <c r="H870" i="1"/>
  <c r="G872" i="1"/>
  <c r="H872" i="1"/>
  <c r="G874" i="1"/>
  <c r="H874" i="1"/>
  <c r="G876" i="1"/>
  <c r="H876" i="1"/>
  <c r="G878" i="1"/>
  <c r="H878" i="1"/>
  <c r="G880" i="1"/>
  <c r="H880" i="1"/>
  <c r="G882" i="1"/>
  <c r="H882" i="1"/>
  <c r="G884" i="1"/>
  <c r="H884" i="1"/>
  <c r="G886" i="1"/>
  <c r="H886" i="1"/>
  <c r="G888" i="1"/>
  <c r="H888" i="1"/>
  <c r="G890" i="1"/>
  <c r="H890" i="1"/>
  <c r="G892" i="1"/>
  <c r="H892" i="1"/>
  <c r="G894" i="1"/>
  <c r="H894" i="1"/>
  <c r="G896" i="1"/>
  <c r="H896" i="1"/>
  <c r="G898" i="1"/>
  <c r="H898" i="1"/>
  <c r="G900" i="1"/>
  <c r="H900" i="1"/>
  <c r="G902" i="1"/>
  <c r="H902" i="1"/>
  <c r="G904" i="1"/>
  <c r="H904" i="1"/>
  <c r="G906" i="1"/>
  <c r="H906" i="1"/>
  <c r="G908" i="1"/>
  <c r="H908" i="1"/>
  <c r="G910" i="1"/>
  <c r="H910" i="1"/>
  <c r="G912" i="1"/>
  <c r="H912" i="1"/>
  <c r="G914" i="1"/>
  <c r="H914" i="1"/>
  <c r="G916" i="1"/>
  <c r="H916" i="1"/>
  <c r="G918" i="1"/>
  <c r="H918" i="1"/>
  <c r="G920" i="1"/>
  <c r="H920" i="1"/>
  <c r="G922" i="1"/>
  <c r="H922" i="1"/>
  <c r="G924" i="1"/>
  <c r="H924" i="1"/>
  <c r="G926" i="1"/>
  <c r="H926" i="1"/>
  <c r="G928" i="1"/>
  <c r="H928" i="1"/>
  <c r="G930" i="1"/>
  <c r="H930" i="1"/>
  <c r="G932" i="1"/>
  <c r="H932" i="1"/>
  <c r="G934" i="1"/>
  <c r="H934" i="1"/>
  <c r="G936" i="1"/>
  <c r="H936" i="1"/>
  <c r="G938" i="1"/>
  <c r="H938" i="1"/>
  <c r="G940" i="1"/>
  <c r="H940" i="1"/>
  <c r="G942" i="1"/>
  <c r="H942" i="1"/>
  <c r="G944" i="1"/>
  <c r="H944" i="1"/>
  <c r="G946" i="1"/>
  <c r="H946" i="1"/>
  <c r="G948" i="1"/>
  <c r="H948" i="1"/>
  <c r="G950" i="1"/>
  <c r="H950" i="1"/>
  <c r="G952" i="1"/>
  <c r="H952" i="1"/>
  <c r="G954" i="1"/>
  <c r="H954" i="1"/>
  <c r="G956" i="1"/>
  <c r="H956" i="1"/>
  <c r="G958" i="1"/>
  <c r="H958" i="1"/>
  <c r="G960" i="1"/>
  <c r="H960" i="1"/>
  <c r="G962" i="1"/>
  <c r="H962" i="1"/>
  <c r="G964" i="1"/>
  <c r="H964" i="1"/>
  <c r="G966" i="1"/>
  <c r="H966" i="1"/>
  <c r="G968" i="1"/>
  <c r="H968" i="1"/>
  <c r="G970" i="1"/>
  <c r="H970" i="1"/>
  <c r="G972" i="1"/>
  <c r="H972" i="1"/>
  <c r="G974" i="1"/>
  <c r="H974" i="1"/>
  <c r="G976" i="1"/>
  <c r="H976" i="1"/>
  <c r="G978" i="1"/>
  <c r="H978" i="1"/>
  <c r="G980" i="1"/>
  <c r="H980" i="1"/>
  <c r="G982" i="1"/>
  <c r="H982" i="1"/>
  <c r="G984" i="1"/>
  <c r="H984" i="1"/>
  <c r="G986" i="1"/>
  <c r="H986"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G861" i="1"/>
  <c r="H861" i="1"/>
  <c r="G863" i="1"/>
  <c r="H863" i="1"/>
  <c r="G865" i="1"/>
  <c r="H865" i="1"/>
  <c r="G867" i="1"/>
  <c r="H867" i="1"/>
  <c r="G869" i="1"/>
  <c r="H869" i="1"/>
  <c r="G871" i="1"/>
  <c r="H871" i="1"/>
  <c r="G873" i="1"/>
  <c r="H873" i="1"/>
  <c r="G875" i="1"/>
  <c r="H875" i="1"/>
  <c r="G877" i="1"/>
  <c r="H877" i="1"/>
  <c r="G879" i="1"/>
  <c r="H879" i="1"/>
  <c r="G881" i="1"/>
  <c r="H881" i="1"/>
  <c r="G883" i="1"/>
  <c r="H883" i="1"/>
  <c r="G885" i="1"/>
  <c r="H885" i="1"/>
  <c r="G887" i="1"/>
  <c r="H887" i="1"/>
  <c r="G889" i="1"/>
  <c r="H889" i="1"/>
  <c r="G891" i="1"/>
  <c r="H891" i="1"/>
  <c r="G893" i="1"/>
  <c r="H893" i="1"/>
  <c r="G895" i="1"/>
  <c r="H895" i="1"/>
  <c r="G897" i="1"/>
  <c r="H897" i="1"/>
  <c r="G899" i="1"/>
  <c r="H899" i="1"/>
  <c r="G901" i="1"/>
  <c r="H901" i="1"/>
  <c r="G903" i="1"/>
  <c r="H903" i="1"/>
  <c r="G905" i="1"/>
  <c r="H905" i="1"/>
  <c r="G907" i="1"/>
  <c r="H907" i="1"/>
  <c r="G909" i="1"/>
  <c r="H909" i="1"/>
  <c r="G911" i="1"/>
  <c r="H911" i="1"/>
  <c r="G913" i="1"/>
  <c r="H913" i="1"/>
  <c r="G915" i="1"/>
  <c r="H915" i="1"/>
  <c r="G917" i="1"/>
  <c r="H917" i="1"/>
  <c r="G919" i="1"/>
  <c r="H919" i="1"/>
  <c r="G921" i="1"/>
  <c r="H921" i="1"/>
  <c r="G923" i="1"/>
  <c r="H923" i="1"/>
  <c r="G925" i="1"/>
  <c r="H925" i="1"/>
  <c r="G927" i="1"/>
  <c r="H927" i="1"/>
  <c r="G929" i="1"/>
  <c r="H929" i="1"/>
  <c r="G931" i="1"/>
  <c r="H931" i="1"/>
  <c r="G933" i="1"/>
  <c r="H933" i="1"/>
  <c r="G935" i="1"/>
  <c r="H935" i="1"/>
  <c r="G937" i="1"/>
  <c r="H937" i="1"/>
  <c r="G939" i="1"/>
  <c r="H939" i="1"/>
  <c r="G941" i="1"/>
  <c r="H941" i="1"/>
  <c r="G943" i="1"/>
  <c r="H943" i="1"/>
  <c r="G945" i="1"/>
  <c r="H945" i="1"/>
  <c r="G947" i="1"/>
  <c r="H947" i="1"/>
  <c r="G949" i="1"/>
  <c r="H949" i="1"/>
  <c r="G951" i="1"/>
  <c r="H951" i="1"/>
  <c r="G953" i="1"/>
  <c r="H953" i="1"/>
  <c r="G955" i="1"/>
  <c r="H955" i="1"/>
  <c r="G957" i="1"/>
  <c r="H957" i="1"/>
  <c r="G959" i="1"/>
  <c r="H959" i="1"/>
  <c r="G961" i="1"/>
  <c r="H961" i="1"/>
  <c r="G963" i="1"/>
  <c r="H963" i="1"/>
  <c r="G965" i="1"/>
  <c r="H965" i="1"/>
  <c r="G967" i="1"/>
  <c r="H967" i="1"/>
  <c r="G969" i="1"/>
  <c r="H969" i="1"/>
  <c r="G1067" i="1"/>
  <c r="G1071" i="1"/>
  <c r="G1078" i="1"/>
  <c r="G1082" i="1"/>
  <c r="G1086" i="1"/>
  <c r="G1090" i="1"/>
  <c r="G1094" i="1"/>
  <c r="G1098" i="1"/>
  <c r="G1102" i="1"/>
  <c r="G1106" i="1"/>
  <c r="G1110" i="1"/>
  <c r="G1114" i="1"/>
  <c r="G1118" i="1"/>
  <c r="G1122" i="1"/>
  <c r="G1125" i="1"/>
  <c r="G1129" i="1"/>
  <c r="G1133" i="1"/>
  <c r="H1135" i="1"/>
  <c r="G1135" i="1"/>
  <c r="H1137" i="1"/>
  <c r="G1137" i="1"/>
  <c r="H1139" i="1"/>
  <c r="G1139" i="1"/>
  <c r="H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G1069" i="1"/>
  <c r="G1073" i="1"/>
  <c r="G1076" i="1"/>
  <c r="G1080" i="1"/>
  <c r="G1084" i="1"/>
  <c r="G1088" i="1"/>
  <c r="G1092" i="1"/>
  <c r="G1096" i="1"/>
  <c r="G1100" i="1"/>
  <c r="G1104" i="1"/>
  <c r="G1108" i="1"/>
  <c r="G1112" i="1"/>
  <c r="G1116" i="1"/>
  <c r="G1120" i="1"/>
  <c r="G1127" i="1"/>
  <c r="G1131" i="1"/>
  <c r="G1068" i="1"/>
  <c r="G1072" i="1"/>
  <c r="G1079" i="1"/>
  <c r="G1083" i="1"/>
  <c r="G1087" i="1"/>
  <c r="G1091" i="1"/>
  <c r="G1095" i="1"/>
  <c r="G1099" i="1"/>
  <c r="G1103" i="1"/>
  <c r="G1107" i="1"/>
  <c r="G1111" i="1"/>
  <c r="G1115" i="1"/>
  <c r="G1119" i="1"/>
  <c r="G1123" i="1"/>
  <c r="G1126" i="1"/>
  <c r="G1130"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G1174" i="1"/>
  <c r="G1178" i="1"/>
  <c r="G1186" i="1"/>
  <c r="G1190" i="1"/>
  <c r="H1192" i="1"/>
  <c r="G1194" i="1"/>
  <c r="H1196" i="1"/>
  <c r="G1198" i="1"/>
  <c r="H1200" i="1"/>
  <c r="G1202"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G1278" i="1"/>
  <c r="H1280" i="1"/>
  <c r="G1282" i="1"/>
  <c r="H1284" i="1"/>
  <c r="G1286" i="1"/>
  <c r="H1288" i="1"/>
  <c r="G1290" i="1"/>
  <c r="H1292" i="1"/>
  <c r="G1294" i="1"/>
  <c r="H1296" i="1"/>
  <c r="G1298" i="1"/>
  <c r="H1300" i="1"/>
  <c r="G1302" i="1"/>
  <c r="G1306" i="1"/>
  <c r="G1310" i="1"/>
  <c r="H1171" i="1"/>
  <c r="G1173" i="1"/>
  <c r="H1175" i="1"/>
  <c r="G1177" i="1"/>
  <c r="H1179" i="1"/>
  <c r="H1183" i="1"/>
  <c r="G1185" i="1"/>
  <c r="H1187" i="1"/>
  <c r="G1189" i="1"/>
  <c r="H1191" i="1"/>
  <c r="G1193" i="1"/>
  <c r="H1195" i="1"/>
  <c r="G1197" i="1"/>
  <c r="H1199" i="1"/>
  <c r="G1201" i="1"/>
  <c r="H1203" i="1"/>
  <c r="G1205" i="1"/>
  <c r="H1207" i="1"/>
  <c r="G1209" i="1"/>
  <c r="H1211" i="1"/>
  <c r="G1213" i="1"/>
  <c r="H1215" i="1"/>
  <c r="G1217" i="1"/>
  <c r="H1219" i="1"/>
  <c r="G1221" i="1"/>
  <c r="H1223" i="1"/>
  <c r="G1225" i="1"/>
  <c r="H1227" i="1"/>
  <c r="G1229" i="1"/>
  <c r="H1231" i="1"/>
  <c r="G1233" i="1"/>
  <c r="H1235" i="1"/>
  <c r="G1237" i="1"/>
  <c r="H1239" i="1"/>
  <c r="G1241" i="1"/>
  <c r="H1243" i="1"/>
  <c r="G1245" i="1"/>
  <c r="H1247" i="1"/>
  <c r="G1249" i="1"/>
  <c r="H1251" i="1"/>
  <c r="G1253" i="1"/>
  <c r="G1257" i="1"/>
  <c r="H1259" i="1"/>
  <c r="G1261" i="1"/>
  <c r="H1263" i="1"/>
  <c r="G1265" i="1"/>
  <c r="H1267" i="1"/>
  <c r="G1269" i="1"/>
  <c r="H1271" i="1"/>
  <c r="G1273" i="1"/>
  <c r="H1275" i="1"/>
  <c r="G1277" i="1"/>
  <c r="H1279" i="1"/>
  <c r="G1281" i="1"/>
  <c r="H1283" i="1"/>
  <c r="G1285" i="1"/>
  <c r="H1287" i="1"/>
  <c r="G1289" i="1"/>
  <c r="H1291" i="1"/>
  <c r="G1293" i="1"/>
  <c r="H1295" i="1"/>
  <c r="G1297" i="1"/>
  <c r="H1299" i="1"/>
  <c r="G1500" i="1"/>
  <c r="G1504" i="1"/>
  <c r="G1508" i="1"/>
  <c r="G1527" i="1"/>
  <c r="G1529" i="1"/>
  <c r="G1531" i="1"/>
  <c r="G1533" i="1"/>
  <c r="G1535" i="1"/>
  <c r="I1566" i="1"/>
  <c r="I1576" i="1"/>
  <c r="H1481" i="1"/>
  <c r="G1487" i="1"/>
  <c r="G1491" i="1"/>
  <c r="G1495" i="1"/>
  <c r="G1499" i="1"/>
  <c r="G1503" i="1"/>
  <c r="G1507" i="1"/>
  <c r="G1511" i="1"/>
  <c r="G1513" i="1"/>
  <c r="G1515" i="1"/>
  <c r="G1517" i="1"/>
  <c r="G1540" i="1"/>
  <c r="G1543" i="1"/>
  <c r="I1543" i="1" s="1"/>
  <c r="I1544" i="1"/>
  <c r="H1550" i="1"/>
  <c r="G1550" i="1"/>
  <c r="J1550" i="1"/>
  <c r="H1554" i="1"/>
  <c r="G1554" i="1"/>
  <c r="J1554" i="1"/>
  <c r="H1558" i="1"/>
  <c r="G1558" i="1"/>
  <c r="I1558" i="1" s="1"/>
  <c r="J1558" i="1"/>
  <c r="I1551" i="1"/>
  <c r="H1401" i="1"/>
  <c r="H1483" i="1"/>
  <c r="G1485" i="1"/>
  <c r="G1489" i="1"/>
  <c r="G1493" i="1"/>
  <c r="G1497" i="1"/>
  <c r="G1501" i="1"/>
  <c r="G1505" i="1"/>
  <c r="G1509" i="1"/>
  <c r="G1512" i="1"/>
  <c r="G1514" i="1"/>
  <c r="G1516" i="1"/>
  <c r="G1518" i="1"/>
  <c r="G1520" i="1"/>
  <c r="G1539" i="1"/>
  <c r="G1541" i="1"/>
  <c r="I1541" i="1" s="1"/>
  <c r="I1542" i="1"/>
  <c r="J1543" i="1"/>
  <c r="G1545" i="1"/>
  <c r="I1545" i="1" s="1"/>
  <c r="H1548" i="1"/>
  <c r="G1548" i="1"/>
  <c r="I1548" i="1" s="1"/>
  <c r="J1548" i="1"/>
  <c r="H1552" i="1"/>
  <c r="G1552" i="1"/>
  <c r="J1552" i="1"/>
  <c r="I1561" i="1"/>
  <c r="G1547" i="1"/>
  <c r="H1549" i="1"/>
  <c r="I1549" i="1" s="1"/>
  <c r="H1551" i="1"/>
  <c r="H1553" i="1"/>
  <c r="I1553" i="1" s="1"/>
  <c r="H1557" i="1"/>
  <c r="I1557" i="1" s="1"/>
  <c r="H1559" i="1"/>
  <c r="I1559" i="1" s="1"/>
  <c r="J1560" i="1"/>
  <c r="H1561" i="1"/>
  <c r="J1562" i="1"/>
  <c r="H1564" i="1"/>
  <c r="I1564" i="1" s="1"/>
  <c r="J1565" i="1"/>
  <c r="H1566" i="1"/>
  <c r="J1567" i="1"/>
  <c r="H1568" i="1"/>
  <c r="I1568" i="1" s="1"/>
  <c r="J1569" i="1"/>
  <c r="H1570" i="1"/>
  <c r="I1570" i="1" s="1"/>
  <c r="J1573" i="1"/>
  <c r="H1574" i="1"/>
  <c r="I1574" i="1" s="1"/>
  <c r="J1575" i="1"/>
  <c r="H1576" i="1"/>
  <c r="J1578" i="1"/>
  <c r="H1579" i="1"/>
  <c r="I1579" i="1" s="1"/>
  <c r="J1580" i="1"/>
  <c r="H1581" i="1"/>
  <c r="I1581" i="1" s="1"/>
  <c r="G1582" i="1"/>
  <c r="G1586" i="1"/>
  <c r="G1589" i="1"/>
  <c r="G1592" i="1"/>
  <c r="H1595" i="1"/>
  <c r="G1597" i="1"/>
  <c r="G1600" i="1"/>
  <c r="H1623" i="1"/>
  <c r="G1625" i="1"/>
  <c r="G1628" i="1"/>
  <c r="H1631" i="1"/>
  <c r="G1633" i="1"/>
  <c r="G1636" i="1"/>
  <c r="H1639" i="1"/>
  <c r="G1641" i="1"/>
  <c r="G1644" i="1"/>
  <c r="H1647" i="1"/>
  <c r="G1649" i="1"/>
  <c r="G1652" i="1"/>
  <c r="H1655" i="1"/>
  <c r="G1657" i="1"/>
  <c r="G1660" i="1"/>
  <c r="H1663" i="1"/>
  <c r="G1665" i="1"/>
  <c r="G1668" i="1"/>
  <c r="H1671" i="1"/>
  <c r="G1673" i="1"/>
  <c r="G1677" i="1"/>
  <c r="G1681" i="1"/>
  <c r="G1685" i="1"/>
  <c r="F491" i="4"/>
  <c r="E5" i="7"/>
  <c r="D45" i="8"/>
  <c r="J1542" i="1"/>
  <c r="J1544" i="1"/>
  <c r="G1560" i="1"/>
  <c r="I1560" i="1" s="1"/>
  <c r="G1562" i="1"/>
  <c r="I1562" i="1" s="1"/>
  <c r="G1565" i="1"/>
  <c r="I1565" i="1" s="1"/>
  <c r="G1567" i="1"/>
  <c r="I1567" i="1" s="1"/>
  <c r="G1569" i="1"/>
  <c r="I1569" i="1" s="1"/>
  <c r="G1571" i="1"/>
  <c r="G1572" i="1"/>
  <c r="G1573" i="1"/>
  <c r="I1573" i="1" s="1"/>
  <c r="G1575" i="1"/>
  <c r="I1575" i="1" s="1"/>
  <c r="G1577" i="1"/>
  <c r="G1578" i="1"/>
  <c r="I1578" i="1" s="1"/>
  <c r="G1580" i="1"/>
  <c r="I1580" i="1" s="1"/>
  <c r="F49" i="4"/>
  <c r="E418" i="4"/>
  <c r="D413" i="1" s="1"/>
  <c r="G339" i="9"/>
  <c r="E339" i="9" s="1"/>
  <c r="B339" i="9" s="1"/>
  <c r="F219" i="5"/>
  <c r="F5" i="6"/>
  <c r="H27" i="3"/>
  <c r="H33" i="3"/>
  <c r="G1588" i="1"/>
  <c r="H1591" i="1"/>
  <c r="G1596" i="1"/>
  <c r="H1599" i="1"/>
  <c r="G1624" i="1"/>
  <c r="H1627" i="1"/>
  <c r="G1632" i="1"/>
  <c r="H1635" i="1"/>
  <c r="G1640" i="1"/>
  <c r="H1643" i="1"/>
  <c r="G1648" i="1"/>
  <c r="H1651" i="1"/>
  <c r="G1656" i="1"/>
  <c r="H1659" i="1"/>
  <c r="G1664" i="1"/>
  <c r="H1667" i="1"/>
  <c r="G1672" i="1"/>
  <c r="H1676" i="1"/>
  <c r="G1676" i="1"/>
  <c r="H1680" i="1"/>
  <c r="G1680" i="1"/>
  <c r="H1684" i="1"/>
  <c r="G1684" i="1"/>
  <c r="E7" i="5"/>
  <c r="F12" i="5"/>
  <c r="D69" i="5"/>
  <c r="I30" i="3"/>
  <c r="F114" i="6"/>
  <c r="F431" i="4"/>
  <c r="F255" i="5"/>
  <c r="F44" i="4"/>
  <c r="D202" i="4"/>
  <c r="F222" i="4"/>
  <c r="D321" i="4"/>
  <c r="F355" i="4"/>
  <c r="F407" i="4"/>
  <c r="F427" i="4"/>
  <c r="F432" i="4"/>
  <c r="D466" i="4"/>
  <c r="F480" i="4"/>
  <c r="F492" i="4"/>
  <c r="D536" i="4"/>
  <c r="D584" i="4"/>
  <c r="F598" i="4"/>
  <c r="F13" i="5"/>
  <c r="F71" i="5"/>
  <c r="E314" i="9"/>
  <c r="B314" i="9" s="1"/>
  <c r="H315" i="9"/>
  <c r="H316" i="9"/>
  <c r="D178" i="5"/>
  <c r="F220" i="5"/>
  <c r="F252" i="5"/>
  <c r="F256" i="5"/>
  <c r="D35" i="6"/>
  <c r="D129" i="6"/>
  <c r="H310" i="9"/>
  <c r="G310" i="9"/>
  <c r="E310" i="9" s="1"/>
  <c r="B310" i="9" s="1"/>
  <c r="H309" i="9"/>
  <c r="M228" i="9"/>
  <c r="G301" i="9"/>
  <c r="E301" i="9" s="1"/>
  <c r="B301" i="9" s="1"/>
  <c r="G226" i="9"/>
  <c r="E226" i="9" s="1"/>
  <c r="B226" i="9" s="1"/>
  <c r="G222" i="9"/>
  <c r="E222" i="9" s="1"/>
  <c r="B222" i="9" s="1"/>
  <c r="G218" i="9"/>
  <c r="E218" i="9" s="1"/>
  <c r="B218" i="9" s="1"/>
  <c r="G179" i="9"/>
  <c r="G178" i="9"/>
  <c r="E178" i="9" s="1"/>
  <c r="B178" i="9" s="1"/>
  <c r="G177" i="9"/>
  <c r="E177" i="9" s="1"/>
  <c r="B177" i="9" s="1"/>
  <c r="G176" i="9"/>
  <c r="E176" i="9" s="1"/>
  <c r="B176" i="9" s="1"/>
  <c r="G175" i="9"/>
  <c r="E175" i="9" s="1"/>
  <c r="B175" i="9" s="1"/>
  <c r="G174" i="9"/>
  <c r="E174" i="9" s="1"/>
  <c r="B174" i="9" s="1"/>
  <c r="H308" i="9"/>
  <c r="E308" i="9" s="1"/>
  <c r="B308"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L228" i="9"/>
  <c r="G224" i="9"/>
  <c r="E224" i="9" s="1"/>
  <c r="B224" i="9" s="1"/>
  <c r="G220" i="9"/>
  <c r="E220" i="9" s="1"/>
  <c r="B220"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225" i="9"/>
  <c r="E225" i="9" s="1"/>
  <c r="B225" i="9" s="1"/>
  <c r="G221" i="9"/>
  <c r="E221" i="9" s="1"/>
  <c r="B221" i="9" s="1"/>
  <c r="G217" i="9"/>
  <c r="E217" i="9" s="1"/>
  <c r="B217" i="9" s="1"/>
  <c r="G180" i="9"/>
  <c r="E180" i="9" s="1"/>
  <c r="B180" i="9" s="1"/>
  <c r="H179" i="9"/>
  <c r="D6" i="4"/>
  <c r="E7" i="4"/>
  <c r="D82" i="4"/>
  <c r="D106" i="4"/>
  <c r="D140" i="4"/>
  <c r="D152" i="4"/>
  <c r="E153" i="4"/>
  <c r="F153" i="4" s="1"/>
  <c r="D164" i="4"/>
  <c r="D230" i="4"/>
  <c r="E273" i="4"/>
  <c r="D269" i="1" s="1"/>
  <c r="G269" i="1" s="1"/>
  <c r="D309" i="4"/>
  <c r="D361" i="4"/>
  <c r="D522" i="4"/>
  <c r="D7" i="5"/>
  <c r="E88" i="5"/>
  <c r="D1093" i="1" s="1"/>
  <c r="D119" i="5"/>
  <c r="E177" i="5"/>
  <c r="I10" i="9"/>
  <c r="G315" i="9"/>
  <c r="G316" i="9"/>
  <c r="F197" i="5"/>
  <c r="F203" i="5"/>
  <c r="B165" i="9"/>
  <c r="E168" i="9"/>
  <c r="B168" i="9" s="1"/>
  <c r="B172" i="9"/>
  <c r="B318" i="9"/>
  <c r="E328" i="9"/>
  <c r="B328" i="9" s="1"/>
  <c r="E324" i="9"/>
  <c r="B324" i="9" s="1"/>
  <c r="B236" i="9"/>
  <c r="B240" i="9"/>
  <c r="B244" i="9"/>
  <c r="B248" i="9"/>
  <c r="B252" i="9"/>
  <c r="B256" i="9"/>
  <c r="B260" i="9"/>
  <c r="B264" i="9"/>
  <c r="B268" i="9"/>
  <c r="B272" i="9"/>
  <c r="B276" i="9"/>
  <c r="B280" i="9"/>
  <c r="B284" i="9"/>
  <c r="B285" i="9"/>
  <c r="B288" i="9"/>
  <c r="B289" i="9"/>
  <c r="B292" i="9"/>
  <c r="E307" i="9"/>
  <c r="B307" i="9" s="1"/>
  <c r="B322" i="9"/>
  <c r="E332" i="9"/>
  <c r="B332" i="9" s="1"/>
  <c r="E340" i="9"/>
  <c r="B340" i="9" s="1"/>
  <c r="G1602" i="1" l="1"/>
  <c r="H1602" i="1"/>
  <c r="D44" i="8"/>
  <c r="K1481" i="9" s="1"/>
  <c r="H1585" i="1"/>
  <c r="G1585" i="1"/>
  <c r="H1555" i="1"/>
  <c r="G1555" i="1"/>
  <c r="D1537" i="1"/>
  <c r="G591" i="1"/>
  <c r="E535" i="4"/>
  <c r="F647" i="4"/>
  <c r="H641" i="1"/>
  <c r="E417" i="4"/>
  <c r="D412" i="1" s="1"/>
  <c r="H642" i="1"/>
  <c r="H25" i="3"/>
  <c r="F251" i="5"/>
  <c r="I25" i="3"/>
  <c r="D1255" i="1"/>
  <c r="H1255" i="1" s="1"/>
  <c r="E316" i="9"/>
  <c r="B316" i="9" s="1"/>
  <c r="E315" i="9"/>
  <c r="B315" i="9" s="1"/>
  <c r="G1075" i="1"/>
  <c r="F70" i="5"/>
  <c r="H1018" i="1"/>
  <c r="G1018" i="1"/>
  <c r="I39" i="3"/>
  <c r="C1621" i="1"/>
  <c r="D299" i="4"/>
  <c r="H18" i="3"/>
  <c r="C148" i="1"/>
  <c r="E176" i="5"/>
  <c r="D1180" i="1" s="1"/>
  <c r="I24" i="3"/>
  <c r="D1181" i="1"/>
  <c r="F230" i="4"/>
  <c r="C226" i="1"/>
  <c r="F140" i="4"/>
  <c r="C136" i="1"/>
  <c r="F129" i="6"/>
  <c r="C1525" i="1"/>
  <c r="F584" i="4"/>
  <c r="C578" i="1"/>
  <c r="F466" i="4"/>
  <c r="C460" i="1"/>
  <c r="I33" i="3"/>
  <c r="D1538" i="1"/>
  <c r="H269" i="1"/>
  <c r="D6" i="5"/>
  <c r="F7" i="5"/>
  <c r="H22" i="3"/>
  <c r="C1012" i="1"/>
  <c r="E6" i="4"/>
  <c r="F6" i="4" s="1"/>
  <c r="D3" i="1"/>
  <c r="F522" i="4"/>
  <c r="C516" i="1"/>
  <c r="D300" i="4"/>
  <c r="H17" i="3"/>
  <c r="C2" i="1"/>
  <c r="H19" i="9"/>
  <c r="E19" i="9" s="1"/>
  <c r="B19" i="9" s="1"/>
  <c r="F119" i="5"/>
  <c r="C1124" i="1"/>
  <c r="D360" i="4"/>
  <c r="F361" i="4"/>
  <c r="C356" i="1"/>
  <c r="F164" i="4"/>
  <c r="C160" i="1"/>
  <c r="F106" i="4"/>
  <c r="C102" i="1"/>
  <c r="F35" i="6"/>
  <c r="H28" i="3"/>
  <c r="C1431" i="1"/>
  <c r="G343" i="9"/>
  <c r="E343" i="9" s="1"/>
  <c r="G336" i="9"/>
  <c r="E336" i="9" s="1"/>
  <c r="B336" i="9" s="1"/>
  <c r="F178" i="5"/>
  <c r="D177" i="5"/>
  <c r="C1182" i="1"/>
  <c r="F536" i="4"/>
  <c r="D535" i="4"/>
  <c r="C530" i="1"/>
  <c r="F321" i="4"/>
  <c r="C316" i="1"/>
  <c r="D430" i="4"/>
  <c r="I22" i="3"/>
  <c r="D1012" i="1"/>
  <c r="D141" i="6"/>
  <c r="E69" i="5"/>
  <c r="H1093" i="1"/>
  <c r="G1093" i="1"/>
  <c r="D308" i="4"/>
  <c r="F309" i="4"/>
  <c r="C304" i="1"/>
  <c r="E152" i="4"/>
  <c r="D149" i="1"/>
  <c r="F82" i="4"/>
  <c r="C78" i="1"/>
  <c r="F228" i="9"/>
  <c r="B228" i="9" s="1"/>
  <c r="G24" i="9"/>
  <c r="H23" i="3"/>
  <c r="C1074" i="1"/>
  <c r="G346" i="9"/>
  <c r="E346" i="9" s="1"/>
  <c r="I1550" i="1"/>
  <c r="E179" i="9"/>
  <c r="B179" i="9" s="1"/>
  <c r="H24" i="9"/>
  <c r="F202" i="4"/>
  <c r="C198" i="1"/>
  <c r="F273" i="4"/>
  <c r="C1622" i="1"/>
  <c r="I40" i="3"/>
  <c r="F7" i="4"/>
  <c r="I1552" i="1"/>
  <c r="I1554" i="1"/>
  <c r="G344" i="9" l="1"/>
  <c r="E344" i="9" s="1"/>
  <c r="B344" i="9" s="1"/>
  <c r="D529" i="1"/>
  <c r="E639" i="4"/>
  <c r="D633" i="1" s="1"/>
  <c r="E640" i="4"/>
  <c r="D634" i="1" s="1"/>
  <c r="G1255" i="1"/>
  <c r="H1622" i="1"/>
  <c r="G1622" i="1"/>
  <c r="B346" i="9"/>
  <c r="E345" i="9"/>
  <c r="I10" i="3" s="1"/>
  <c r="G149" i="1"/>
  <c r="H149" i="1"/>
  <c r="D417" i="4"/>
  <c r="F308" i="4"/>
  <c r="C303" i="1"/>
  <c r="F177" i="5"/>
  <c r="D176" i="5"/>
  <c r="G299" i="9" s="1"/>
  <c r="H24" i="3"/>
  <c r="C1181" i="1"/>
  <c r="H102" i="1"/>
  <c r="G102" i="1"/>
  <c r="H516" i="1"/>
  <c r="G516" i="1"/>
  <c r="H1012" i="1"/>
  <c r="G1012" i="1"/>
  <c r="G1621" i="1"/>
  <c r="H1621" i="1"/>
  <c r="H11" i="3"/>
  <c r="E299" i="4"/>
  <c r="I18" i="3"/>
  <c r="D148" i="1"/>
  <c r="G148" i="1" s="1"/>
  <c r="F141" i="6"/>
  <c r="H31" i="3"/>
  <c r="C1537" i="1"/>
  <c r="F535" i="4"/>
  <c r="D640" i="4"/>
  <c r="C529" i="1"/>
  <c r="H136" i="1"/>
  <c r="G136" i="1"/>
  <c r="H304" i="1"/>
  <c r="G304" i="1"/>
  <c r="H160" i="1"/>
  <c r="G160" i="1"/>
  <c r="D418" i="4"/>
  <c r="F360" i="4"/>
  <c r="C355" i="1"/>
  <c r="D422" i="4"/>
  <c r="H3" i="1"/>
  <c r="G3" i="1"/>
  <c r="F152" i="4"/>
  <c r="E24" i="9"/>
  <c r="I23" i="3"/>
  <c r="D1074" i="1"/>
  <c r="H1074" i="1" s="1"/>
  <c r="H530" i="1"/>
  <c r="G530" i="1"/>
  <c r="H1431" i="1"/>
  <c r="G1431" i="1"/>
  <c r="H9" i="3"/>
  <c r="H356" i="1"/>
  <c r="G356" i="1"/>
  <c r="H148" i="1"/>
  <c r="D639" i="4"/>
  <c r="F430" i="4"/>
  <c r="C424" i="1"/>
  <c r="C296" i="1"/>
  <c r="H1538" i="1"/>
  <c r="G1538" i="1"/>
  <c r="H578" i="1"/>
  <c r="G578" i="1"/>
  <c r="H198" i="1"/>
  <c r="G198" i="1"/>
  <c r="H78" i="1"/>
  <c r="G78" i="1"/>
  <c r="H316" i="1"/>
  <c r="G316" i="1"/>
  <c r="G348" i="9"/>
  <c r="E348" i="9" s="1"/>
  <c r="F69" i="5"/>
  <c r="E6" i="5"/>
  <c r="H1182" i="1"/>
  <c r="G1182" i="1"/>
  <c r="E342" i="9"/>
  <c r="B343" i="9"/>
  <c r="H1124" i="1"/>
  <c r="G1124" i="1"/>
  <c r="E300" i="4"/>
  <c r="D296" i="1" s="1"/>
  <c r="I17" i="3"/>
  <c r="E422" i="4"/>
  <c r="D2" i="1"/>
  <c r="G2" i="1" s="1"/>
  <c r="C1011" i="1"/>
  <c r="H460" i="1"/>
  <c r="G460" i="1"/>
  <c r="H1525" i="1"/>
  <c r="G1525" i="1"/>
  <c r="H226" i="1"/>
  <c r="G226" i="1"/>
  <c r="D301" i="4"/>
  <c r="F299" i="4"/>
  <c r="D423" i="4"/>
  <c r="C295" i="1"/>
  <c r="H2" i="1" l="1"/>
  <c r="H424" i="1"/>
  <c r="G424" i="1"/>
  <c r="F418" i="4"/>
  <c r="C413" i="1"/>
  <c r="F640" i="4"/>
  <c r="C634" i="1"/>
  <c r="G1074" i="1"/>
  <c r="H299" i="9"/>
  <c r="E299" i="9" s="1"/>
  <c r="D1011" i="1"/>
  <c r="H1011" i="1" s="1"/>
  <c r="F176" i="5"/>
  <c r="C1180" i="1"/>
  <c r="F417" i="4"/>
  <c r="C412" i="1"/>
  <c r="F301" i="4"/>
  <c r="C297" i="1"/>
  <c r="F6" i="5"/>
  <c r="E643" i="4"/>
  <c r="D417" i="1"/>
  <c r="H296" i="1"/>
  <c r="G296" i="1"/>
  <c r="F639" i="4"/>
  <c r="C633" i="1"/>
  <c r="B24" i="9"/>
  <c r="D643" i="4"/>
  <c r="D424" i="4"/>
  <c r="F422" i="4"/>
  <c r="C417" i="1"/>
  <c r="H355" i="1"/>
  <c r="G355" i="1"/>
  <c r="H1537" i="1"/>
  <c r="G1537" i="1"/>
  <c r="N3" i="9"/>
  <c r="I11" i="3"/>
  <c r="D644" i="4"/>
  <c r="D425" i="4"/>
  <c r="C418" i="1"/>
  <c r="G20" i="9"/>
  <c r="G295" i="1"/>
  <c r="G306" i="9"/>
  <c r="E306" i="9" s="1"/>
  <c r="B306" i="9" s="1"/>
  <c r="E347" i="9"/>
  <c r="B348" i="9"/>
  <c r="F300" i="4"/>
  <c r="K3" i="9"/>
  <c r="I9" i="3"/>
  <c r="H529" i="1"/>
  <c r="G529" i="1"/>
  <c r="E423" i="4"/>
  <c r="E424" i="4" s="1"/>
  <c r="D419" i="1" s="1"/>
  <c r="E301" i="4"/>
  <c r="D297" i="1" s="1"/>
  <c r="D295" i="1"/>
  <c r="H295" i="1" s="1"/>
  <c r="H1181" i="1"/>
  <c r="G1181" i="1"/>
  <c r="H303" i="1"/>
  <c r="G303" i="1"/>
  <c r="F424" i="4" l="1"/>
  <c r="C419" i="1"/>
  <c r="H633" i="1"/>
  <c r="G633" i="1"/>
  <c r="H297" i="1"/>
  <c r="G297" i="1"/>
  <c r="H1180" i="1"/>
  <c r="G1180" i="1"/>
  <c r="H8" i="3"/>
  <c r="H413" i="1"/>
  <c r="G413" i="1"/>
  <c r="F423" i="4"/>
  <c r="D645" i="4"/>
  <c r="F643" i="4"/>
  <c r="C637" i="1"/>
  <c r="D637" i="1"/>
  <c r="D646" i="4"/>
  <c r="C638" i="1"/>
  <c r="B299" i="9"/>
  <c r="C420" i="1"/>
  <c r="H417" i="1"/>
  <c r="G417" i="1"/>
  <c r="H412" i="1"/>
  <c r="G412" i="1"/>
  <c r="G1011" i="1"/>
  <c r="H634" i="1"/>
  <c r="G634" i="1"/>
  <c r="E644" i="4"/>
  <c r="E425" i="4"/>
  <c r="D420" i="1" s="1"/>
  <c r="D418" i="1"/>
  <c r="H418" i="1" s="1"/>
  <c r="H20" i="9"/>
  <c r="E20" i="9" s="1"/>
  <c r="B20" i="9" s="1"/>
  <c r="G418" i="1" l="1"/>
  <c r="H420" i="1"/>
  <c r="G420" i="1"/>
  <c r="D650" i="4"/>
  <c r="C640" i="1"/>
  <c r="H637" i="1"/>
  <c r="G637" i="1"/>
  <c r="F425" i="4"/>
  <c r="H419" i="1"/>
  <c r="G419" i="1"/>
  <c r="M3" i="9"/>
  <c r="F645" i="4"/>
  <c r="D649" i="4"/>
  <c r="C639" i="1"/>
  <c r="E646" i="4"/>
  <c r="F646" i="4" s="1"/>
  <c r="D638" i="1"/>
  <c r="H638" i="1" s="1"/>
  <c r="F644" i="4"/>
  <c r="E645" i="4"/>
  <c r="H19" i="3" l="1"/>
  <c r="C643" i="1"/>
  <c r="H334" i="9"/>
  <c r="G334" i="9"/>
  <c r="E650" i="4"/>
  <c r="D640" i="1"/>
  <c r="H640" i="1" s="1"/>
  <c r="G638" i="1"/>
  <c r="F650" i="4"/>
  <c r="H20" i="3"/>
  <c r="C644" i="1"/>
  <c r="E649" i="4"/>
  <c r="G297" i="9" s="1"/>
  <c r="E297" i="9" s="1"/>
  <c r="B297" i="9" s="1"/>
  <c r="D639" i="1"/>
  <c r="H639" i="1" s="1"/>
  <c r="G640" i="1" l="1"/>
  <c r="E334" i="9"/>
  <c r="G639" i="1"/>
  <c r="I19" i="3"/>
  <c r="D643" i="1"/>
  <c r="H643" i="1" s="1"/>
  <c r="I20" i="3"/>
  <c r="D644" i="1"/>
  <c r="B334" i="9"/>
  <c r="E298" i="9"/>
  <c r="I8" i="3" s="1"/>
  <c r="F649" i="4"/>
  <c r="H7" i="3" l="1"/>
  <c r="J3" i="9" s="1"/>
  <c r="G643" i="1"/>
  <c r="H644" i="1"/>
  <c r="G644" i="1"/>
  <c r="G295" i="9" l="1"/>
  <c r="L293" i="9"/>
  <c r="F293" i="9" s="1"/>
  <c r="H295" i="9"/>
  <c r="H18" i="9"/>
  <c r="G18" i="9"/>
  <c r="K8" i="9"/>
  <c r="I13" i="9"/>
  <c r="J8" i="9"/>
  <c r="I12" i="9"/>
  <c r="K13" i="9"/>
  <c r="I7" i="9"/>
  <c r="J5" i="9"/>
  <c r="L16" i="9"/>
  <c r="L15" i="9"/>
  <c r="G21" i="9"/>
  <c r="I17" i="9"/>
  <c r="H22" i="9"/>
  <c r="I9" i="9"/>
  <c r="J12" i="9"/>
  <c r="K7" i="9"/>
  <c r="J11" i="9"/>
  <c r="I11" i="9"/>
  <c r="J13" i="9"/>
  <c r="J9" i="9"/>
  <c r="J6" i="9"/>
  <c r="K5" i="9"/>
  <c r="G17" i="9"/>
  <c r="M16" i="9"/>
  <c r="G22" i="9"/>
  <c r="E22" i="9" s="1"/>
  <c r="B22" i="9" s="1"/>
  <c r="J7" i="9"/>
  <c r="G15" i="9"/>
  <c r="K9" i="9"/>
  <c r="G16" i="9"/>
  <c r="H21" i="9"/>
  <c r="J17" i="9"/>
  <c r="K11" i="9"/>
  <c r="I5" i="9"/>
  <c r="K10" i="9"/>
  <c r="J10" i="9"/>
  <c r="K12" i="9"/>
  <c r="K6" i="9"/>
  <c r="H17" i="9"/>
  <c r="M15" i="9"/>
  <c r="I8" i="9"/>
  <c r="E8" i="9" s="1"/>
  <c r="B8" i="9" s="1"/>
  <c r="I6" i="9"/>
  <c r="E6" i="9" s="1"/>
  <c r="B6" i="9" s="1"/>
  <c r="H15" i="9"/>
  <c r="H16" i="9"/>
  <c r="E10" i="9" l="1"/>
  <c r="B10" i="9" s="1"/>
  <c r="E15" i="9"/>
  <c r="E17" i="9"/>
  <c r="B17" i="9" s="1"/>
  <c r="E21" i="9"/>
  <c r="B21" i="9" s="1"/>
  <c r="E7" i="9"/>
  <c r="B7" i="9" s="1"/>
  <c r="E13" i="9"/>
  <c r="B13" i="9" s="1"/>
  <c r="E11" i="9"/>
  <c r="B11" i="9" s="1"/>
  <c r="E9" i="9"/>
  <c r="B9" i="9" s="1"/>
  <c r="F15" i="9"/>
  <c r="B293" i="9"/>
  <c r="F23" i="9"/>
  <c r="E5" i="9"/>
  <c r="E16" i="9"/>
  <c r="F16" i="9"/>
  <c r="E12" i="9"/>
  <c r="B12" i="9" s="1"/>
  <c r="E18" i="9"/>
  <c r="B18" i="9" s="1"/>
  <c r="E295" i="9"/>
  <c r="B16" i="9" l="1"/>
  <c r="F14" i="9"/>
  <c r="F3" i="9" s="1"/>
  <c r="E4" i="9"/>
  <c r="B5" i="9"/>
  <c r="B295" i="9"/>
  <c r="E23" i="9"/>
  <c r="I7" i="3" s="1"/>
  <c r="E14" i="9"/>
  <c r="I13" i="3" s="1"/>
  <c r="B15" i="9"/>
  <c r="E3" i="9" l="1"/>
</calcChain>
</file>

<file path=xl/sharedStrings.xml><?xml version="1.0" encoding="utf-8"?>
<sst xmlns="http://schemas.openxmlformats.org/spreadsheetml/2006/main" count="4733" uniqueCount="3657">
  <si>
    <t>Obveznik:</t>
  </si>
  <si>
    <t>27038 - OPĆINA BRCKOVLJANI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</si>
  <si>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</si>
  <si>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</si>
  <si>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</si>
  <si>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</si>
  <si>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</si>
  <si>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</si>
  <si>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</si>
  <si>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</si>
  <si>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</si>
  <si>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</si>
  <si>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</si>
  <si>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</si>
  <si>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</si>
  <si>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</si>
  <si>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</si>
  <si>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</si>
  <si>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</si>
  <si>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</si>
  <si>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</si>
  <si>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</si>
  <si>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</si>
  <si>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</si>
  <si>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</si>
  <si>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</si>
  <si>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</si>
  <si>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</si>
  <si>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</si>
  <si>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</si>
  <si>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</si>
  <si>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</si>
  <si>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</si>
  <si>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</si>
  <si>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</si>
  <si>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</si>
  <si>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</si>
  <si>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</si>
  <si>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</si>
  <si>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</si>
  <si>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</si>
  <si>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</si>
  <si>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</si>
  <si>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</si>
  <si>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</si>
  <si>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</si>
  <si>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</si>
  <si>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</si>
  <si>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</si>
  <si>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</si>
  <si>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</si>
  <si>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</si>
  <si>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</si>
  <si>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</si>
  <si>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</si>
  <si>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</si>
  <si>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</si>
  <si>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</si>
  <si>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</si>
  <si>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</si>
  <si>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</si>
  <si>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</si>
  <si>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</si>
  <si>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</si>
  <si>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</si>
  <si>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</si>
  <si>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</si>
  <si>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</si>
  <si>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</si>
  <si>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</si>
  <si>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</si>
  <si>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</si>
  <si>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</si>
  <si>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</si>
  <si>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</si>
  <si>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</si>
  <si>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</si>
  <si>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</si>
  <si>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</si>
  <si>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</si>
  <si>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</si>
  <si>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</si>
  <si>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</si>
  <si>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</si>
  <si>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</si>
  <si>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</si>
  <si>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</si>
  <si>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</si>
  <si>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</si>
  <si>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</si>
  <si>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</si>
  <si>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</si>
  <si>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</si>
  <si>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</si>
  <si>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</si>
  <si>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</si>
  <si>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</si>
  <si>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</si>
  <si>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</si>
  <si>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</si>
  <si>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</si>
  <si>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</si>
  <si>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</si>
  <si>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</si>
  <si>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</si>
  <si>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</si>
  <si>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</si>
  <si>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</si>
  <si>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</si>
  <si>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</si>
  <si>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</si>
  <si>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</si>
  <si>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</si>
  <si>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</si>
  <si>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</si>
  <si>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</si>
  <si>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</si>
  <si>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</si>
  <si>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</si>
  <si>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</si>
  <si>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</si>
  <si>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</si>
  <si>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</si>
  <si>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</si>
  <si>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</si>
  <si>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</si>
  <si>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</si>
  <si>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</si>
  <si>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</si>
  <si>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</si>
  <si>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</si>
  <si>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</si>
  <si>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</si>
  <si>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</si>
  <si>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</si>
  <si>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</si>
  <si>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</si>
  <si>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</si>
  <si>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</si>
  <si>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</si>
  <si>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</si>
  <si>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</si>
  <si>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</si>
  <si>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</si>
  <si>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</si>
  <si>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</si>
  <si>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</si>
  <si>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</si>
  <si>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</si>
  <si>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</si>
  <si>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</si>
  <si>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</si>
  <si>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</si>
  <si>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</si>
  <si>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</si>
  <si>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</si>
  <si>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</si>
  <si>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</si>
  <si>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</si>
  <si>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</si>
  <si>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</si>
  <si>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</si>
  <si>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</si>
  <si>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</si>
  <si>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</si>
  <si>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</si>
  <si>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</si>
  <si>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</si>
  <si>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</si>
  <si>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</si>
  <si>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</si>
  <si>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</si>
  <si>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</si>
  <si>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</si>
  <si>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</si>
  <si>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</si>
  <si>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</si>
  <si>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</si>
  <si>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</si>
  <si>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</si>
  <si>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</si>
  <si>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</si>
  <si>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</si>
  <si>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</si>
  <si>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</si>
  <si>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</si>
  <si>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</si>
  <si>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</si>
  <si>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</si>
  <si>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</si>
  <si>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</si>
  <si>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</si>
  <si>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</si>
  <si>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</si>
  <si>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</si>
  <si>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</si>
  <si>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</si>
  <si>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</si>
  <si>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</si>
  <si>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</si>
  <si>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</si>
  <si>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</si>
  <si>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</si>
  <si>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</si>
  <si>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</si>
  <si>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</si>
  <si>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</si>
  <si>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</si>
  <si>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</si>
  <si>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</si>
  <si>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</si>
  <si>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</si>
  <si>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</si>
  <si>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</si>
  <si>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</si>
  <si>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</si>
  <si>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</si>
  <si>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</si>
  <si>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</si>
  <si>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</si>
  <si>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</si>
  <si>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</si>
  <si>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</si>
  <si>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</si>
  <si>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</si>
  <si>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</si>
  <si>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</si>
  <si>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</si>
  <si>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</si>
  <si>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</si>
  <si>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</si>
  <si>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</si>
  <si>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</si>
  <si>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</si>
  <si>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</si>
  <si>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</si>
  <si>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</si>
  <si>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</si>
  <si>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</si>
  <si>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</si>
  <si>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</si>
  <si>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</si>
  <si>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</si>
  <si>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</si>
  <si>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</si>
  <si>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</si>
  <si>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</si>
  <si>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</si>
  <si>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</si>
  <si>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</si>
  <si>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</si>
  <si>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</si>
  <si>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</si>
  <si>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</si>
  <si>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</si>
  <si>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</si>
  <si>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</si>
  <si>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</si>
  <si>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</si>
  <si>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</si>
  <si>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</si>
  <si>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</si>
  <si>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</si>
  <si>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</si>
  <si>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</si>
  <si>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</si>
  <si>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</si>
  <si>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</si>
  <si>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</si>
  <si>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</si>
  <si>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</si>
  <si>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</si>
  <si>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</si>
  <si>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</si>
  <si>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</si>
  <si>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</si>
  <si>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</si>
  <si>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</si>
  <si>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</si>
  <si>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</si>
  <si>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</si>
  <si>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</si>
  <si>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</si>
  <si>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</si>
  <si>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</si>
  <si>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</si>
  <si>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</si>
  <si>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</si>
  <si>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</si>
  <si>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</si>
  <si>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</si>
  <si>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</si>
  <si>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</si>
  <si>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</si>
  <si>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</si>
  <si>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</si>
  <si>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</si>
  <si>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</si>
  <si>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</si>
  <si>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</si>
  <si>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</si>
  <si>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</si>
  <si>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</si>
  <si>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</si>
  <si>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</si>
  <si>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</si>
  <si>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</si>
  <si>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</si>
  <si>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</si>
  <si>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</si>
  <si>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</si>
  <si>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</si>
  <si>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</si>
  <si>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</si>
  <si>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</si>
  <si>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</si>
  <si>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</si>
  <si>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</si>
  <si>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</si>
  <si>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</si>
  <si>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</si>
  <si>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</si>
  <si>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</si>
  <si>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</si>
  <si>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</si>
  <si>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</si>
  <si>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</si>
  <si>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</si>
  <si>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</si>
  <si>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</si>
  <si>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</si>
  <si>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</si>
  <si>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</si>
  <si>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</si>
  <si>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</si>
  <si>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</si>
  <si>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</si>
  <si>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</si>
  <si>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</si>
  <si>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</si>
  <si>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</si>
  <si>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</si>
  <si>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</si>
  <si>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</si>
  <si>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</si>
  <si>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</si>
  <si>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</si>
  <si>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</si>
  <si>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</si>
  <si>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</si>
  <si>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</si>
  <si>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</si>
  <si>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</si>
  <si>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</si>
  <si>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</si>
  <si>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</si>
  <si>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</si>
  <si>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</si>
  <si>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</si>
  <si>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</si>
  <si>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</si>
  <si>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</si>
  <si>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</si>
  <si>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</si>
  <si>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</si>
  <si>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</si>
  <si>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</si>
  <si>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</si>
  <si>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</si>
  <si>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</si>
  <si>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</si>
  <si>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</si>
  <si>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</si>
  <si>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</si>
  <si>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</si>
  <si>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</si>
  <si>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</si>
  <si>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</si>
  <si>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</si>
  <si>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</si>
  <si>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</si>
  <si>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</si>
  <si>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</si>
  <si>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</si>
  <si>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</si>
  <si>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</si>
  <si>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</si>
  <si>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</si>
  <si>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</si>
  <si>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</si>
  <si>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</si>
  <si>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</si>
  <si>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</si>
  <si>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</si>
  <si>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</si>
  <si>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</si>
  <si>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</si>
  <si>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</si>
  <si>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</si>
  <si>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</si>
  <si>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</si>
  <si>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</si>
  <si>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</si>
  <si>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</si>
  <si>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</si>
  <si>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</si>
  <si>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</si>
  <si>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</si>
  <si>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</si>
  <si>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</si>
  <si>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</si>
  <si>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</si>
  <si>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</si>
  <si>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</si>
  <si>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</si>
  <si>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</si>
  <si>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</si>
  <si>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</si>
  <si>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</si>
  <si>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</si>
  <si>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</si>
  <si>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</si>
  <si>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</si>
  <si>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</si>
  <si>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</si>
  <si>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</si>
  <si>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</si>
  <si>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</si>
  <si>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</si>
  <si>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</si>
  <si>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</si>
  <si>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</si>
  <si>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</si>
  <si>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</si>
  <si>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</si>
  <si>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</si>
  <si>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</si>
  <si>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</si>
  <si>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</si>
  <si>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</si>
  <si>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</si>
  <si>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</si>
  <si>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</si>
  <si>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</si>
  <si>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</si>
  <si>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</si>
  <si>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</si>
  <si>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</si>
  <si>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</si>
  <si>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</si>
  <si>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</si>
  <si>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</si>
  <si>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</si>
  <si>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</si>
  <si>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</si>
  <si>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</si>
  <si>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</si>
  <si>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</si>
  <si>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</si>
  <si>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</si>
  <si>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</si>
  <si>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</si>
  <si>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</si>
  <si>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</si>
  <si>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</si>
  <si>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</si>
  <si>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</si>
  <si>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</si>
  <si>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</si>
  <si>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</si>
  <si>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</si>
  <si>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</si>
  <si>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</si>
  <si>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</si>
  <si>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</si>
  <si>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</si>
  <si>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</si>
  <si>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</si>
  <si>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</si>
  <si>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</si>
  <si>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</si>
  <si>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</si>
  <si>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</si>
  <si>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</si>
  <si>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</si>
  <si>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</si>
  <si>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</si>
  <si>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</si>
  <si>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</si>
  <si>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</si>
  <si>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</si>
  <si>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</si>
  <si>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</si>
  <si>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</si>
  <si>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</si>
  <si>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</si>
  <si>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</si>
  <si>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</si>
  <si>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</si>
  <si>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</si>
  <si>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</si>
  <si>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</si>
  <si>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</si>
  <si>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</si>
  <si>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</si>
  <si>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</si>
  <si>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</si>
  <si>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</si>
  <si>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</si>
  <si>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</si>
  <si>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</si>
  <si>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</si>
  <si>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</si>
  <si>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</si>
  <si>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</si>
  <si>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</si>
  <si>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</si>
  <si>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</si>
  <si>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</si>
  <si>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</si>
  <si>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</si>
  <si>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</si>
  <si>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</si>
  <si>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</si>
  <si>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</si>
  <si>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</si>
  <si>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</si>
  <si>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</si>
  <si>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</si>
  <si>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</si>
  <si>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</si>
  <si>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</si>
  <si>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</si>
  <si>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</si>
  <si>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</si>
  <si>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</si>
  <si>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</si>
  <si>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</si>
  <si>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</si>
  <si>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</si>
  <si>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</si>
  <si>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</si>
  <si>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</si>
  <si>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</si>
  <si>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</si>
  <si>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</si>
  <si>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</si>
  <si>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</si>
  <si>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</si>
  <si>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</si>
  <si>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</si>
  <si>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</si>
  <si>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</si>
  <si>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</si>
  <si>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</si>
  <si>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</si>
  <si>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</si>
  <si>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</si>
  <si>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</si>
  <si>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</si>
  <si>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</si>
  <si>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</si>
  <si>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</si>
  <si>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</si>
  <si>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</si>
  <si>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</si>
  <si>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</si>
  <si>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</si>
  <si>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</si>
  <si>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</si>
  <si>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</si>
  <si>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</si>
  <si>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</si>
  <si>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</si>
  <si>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</si>
  <si>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</si>
  <si>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</si>
  <si>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</si>
  <si>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</si>
  <si>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</si>
  <si>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</si>
  <si>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</si>
  <si>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</si>
  <si>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</si>
  <si>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</si>
  <si>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</si>
  <si>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</si>
  <si>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</si>
  <si>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</si>
  <si>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</si>
  <si>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</si>
  <si>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</si>
  <si>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</si>
  <si>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</si>
  <si>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</si>
  <si>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</si>
  <si>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</si>
  <si>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</si>
  <si>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</si>
  <si>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</si>
  <si>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</si>
  <si>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</si>
  <si>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</si>
  <si>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</si>
  <si>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</si>
  <si>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</si>
  <si>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</si>
  <si>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</si>
  <si>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</si>
  <si>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</si>
  <si>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</si>
  <si>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</si>
  <si>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</si>
  <si>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</si>
  <si>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</si>
  <si>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</si>
  <si>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</si>
  <si>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</si>
  <si>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</si>
  <si>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</si>
  <si>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</si>
  <si>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</si>
  <si>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</si>
  <si>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</si>
  <si>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</si>
  <si>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</si>
  <si>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</si>
  <si>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</si>
  <si>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</si>
  <si>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</si>
  <si>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</si>
  <si>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</si>
  <si>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</si>
  <si>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</si>
  <si>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</si>
  <si>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</si>
  <si>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</si>
  <si>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</si>
  <si>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</si>
  <si>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</si>
  <si>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</si>
  <si>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</si>
  <si>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</si>
  <si>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</si>
  <si>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</si>
  <si>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</si>
  <si>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</si>
  <si>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</si>
  <si>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</si>
  <si>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</si>
  <si>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</si>
  <si>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</si>
  <si>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</si>
  <si>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</si>
  <si>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</si>
  <si>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</si>
  <si>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</si>
  <si>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</si>
  <si>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</si>
  <si>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</si>
  <si>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</si>
  <si>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</si>
  <si>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</si>
  <si>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</si>
  <si>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</si>
  <si>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</si>
  <si>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</si>
  <si>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</si>
  <si>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</si>
  <si>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</si>
  <si>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</si>
  <si>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</si>
  <si>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</si>
  <si>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</si>
  <si>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</si>
  <si>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</si>
  <si>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</si>
  <si>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</si>
  <si>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</si>
  <si>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</si>
  <si>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</si>
  <si>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</si>
  <si>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</si>
  <si>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</si>
  <si>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</si>
  <si>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</si>
  <si>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</si>
  <si>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</si>
  <si>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</si>
  <si>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</si>
  <si>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</si>
  <si>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</si>
  <si>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</si>
  <si>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</si>
  <si>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</si>
  <si>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</si>
  <si>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</si>
  <si>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</si>
  <si>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</si>
  <si>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</si>
  <si>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</si>
  <si>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</si>
  <si>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</si>
  <si>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</si>
  <si>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</si>
  <si>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</si>
  <si>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</si>
  <si>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</si>
  <si>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</si>
  <si>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</si>
  <si>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</si>
  <si>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</si>
  <si>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</si>
  <si>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</si>
  <si>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</si>
  <si>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</si>
  <si>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</si>
  <si>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</si>
  <si>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</si>
  <si>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</si>
  <si>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</si>
  <si>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</si>
  <si>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</si>
  <si>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</si>
  <si>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</si>
  <si>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</si>
  <si>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</si>
  <si>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</si>
  <si>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</si>
  <si>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</si>
  <si>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</si>
  <si>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</si>
  <si>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</si>
  <si>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</si>
  <si>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</si>
  <si>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</si>
  <si>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</si>
  <si>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</si>
  <si>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</si>
  <si>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</si>
  <si>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</si>
  <si>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</si>
  <si>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</si>
  <si>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</si>
  <si>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</si>
  <si>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</si>
  <si>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</si>
  <si>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</si>
  <si>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</si>
  <si>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</si>
  <si>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</si>
  <si>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</si>
  <si>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</si>
  <si>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</si>
  <si>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</si>
  <si>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</si>
  <si>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</si>
  <si>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</si>
  <si>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</si>
  <si>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</si>
  <si>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</si>
  <si>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</si>
  <si>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</si>
  <si>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</si>
  <si>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</si>
  <si>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</si>
  <si>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</si>
  <si>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</si>
  <si>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</si>
  <si>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</si>
  <si>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</si>
  <si>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</si>
  <si>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</si>
  <si>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</si>
  <si>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</si>
  <si>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</si>
  <si>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</si>
  <si>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</si>
  <si>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</si>
  <si>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</si>
  <si>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</si>
  <si>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</si>
  <si>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</si>
  <si>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</si>
  <si>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</si>
  <si>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</si>
  <si>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</si>
  <si>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</si>
  <si>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</si>
  <si>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</si>
  <si>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</si>
  <si>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</si>
  <si>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</si>
  <si>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</si>
  <si>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</si>
  <si>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</si>
  <si>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</si>
  <si>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</si>
  <si>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</si>
  <si>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</si>
  <si>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</si>
  <si>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</si>
  <si>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</si>
  <si>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</si>
  <si>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</si>
  <si>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</si>
  <si>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</si>
  <si>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</si>
  <si>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</si>
  <si>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</si>
  <si>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</si>
  <si>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</si>
  <si>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</si>
  <si>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</si>
  <si>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</si>
  <si>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</si>
  <si>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</si>
  <si>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</si>
  <si>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</si>
  <si>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</si>
  <si>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</si>
  <si>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</si>
  <si>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</si>
  <si>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</si>
  <si>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</si>
  <si>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</si>
  <si>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</si>
  <si>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</si>
  <si>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</si>
  <si>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</si>
  <si>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</si>
  <si>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</si>
  <si>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</si>
  <si>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</si>
  <si>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</si>
  <si>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</si>
  <si>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</si>
  <si>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</si>
  <si>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</si>
  <si>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</si>
  <si>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</si>
  <si>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</si>
  <si>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</si>
  <si>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</si>
  <si>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</si>
  <si>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</si>
  <si>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</si>
  <si>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</si>
  <si>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</si>
  <si>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</si>
  <si>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</si>
  <si>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</si>
  <si>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</si>
  <si>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</si>
  <si>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</si>
  <si>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</si>
  <si>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</si>
  <si>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</si>
  <si>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</si>
  <si>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</si>
  <si>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</si>
  <si>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</si>
  <si>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</si>
  <si>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</si>
  <si>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</si>
  <si>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</si>
  <si>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</si>
  <si>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</si>
  <si>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</si>
  <si>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</si>
  <si>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</si>
  <si>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</si>
  <si>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</si>
  <si>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</si>
  <si>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</si>
  <si>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</si>
  <si>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</si>
  <si>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</si>
  <si>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</si>
  <si>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</si>
  <si>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</si>
  <si>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</si>
  <si>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</si>
  <si>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</si>
  <si>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</si>
  <si>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</si>
  <si>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</si>
  <si>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</si>
  <si>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</si>
  <si>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</si>
  <si>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</si>
  <si>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</si>
  <si>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</si>
  <si>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</si>
  <si>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</si>
  <si>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</si>
  <si>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</si>
  <si>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</si>
  <si>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</si>
  <si>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</si>
  <si>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</si>
  <si>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</si>
  <si>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</si>
  <si>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</si>
  <si>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</si>
  <si>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</si>
  <si>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</si>
  <si>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</si>
  <si>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</si>
  <si>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</si>
  <si>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</si>
  <si>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</si>
  <si>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</si>
  <si>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</si>
  <si>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</si>
  <si>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</si>
  <si>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</si>
  <si>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</si>
  <si>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</si>
  <si>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</si>
  <si>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</si>
  <si>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</si>
  <si>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</si>
  <si>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</si>
  <si>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</si>
  <si>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</si>
  <si>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</si>
  <si>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</si>
  <si>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</si>
  <si>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</si>
  <si>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</si>
  <si>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</si>
  <si>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</si>
  <si>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</si>
  <si>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</si>
  <si>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</si>
  <si>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</si>
  <si>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</si>
  <si>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</si>
  <si>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</si>
  <si>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</si>
  <si>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</si>
  <si>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</si>
  <si>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</si>
  <si>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</si>
  <si>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</si>
  <si>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</si>
  <si>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</si>
  <si>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</si>
  <si>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</si>
  <si>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</si>
  <si>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</si>
  <si>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</si>
  <si>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</si>
  <si>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</si>
  <si>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</si>
  <si>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</si>
  <si>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</si>
  <si>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</si>
  <si>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</si>
  <si>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</si>
  <si>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</si>
  <si>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</si>
  <si>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</si>
  <si>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</si>
  <si>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</si>
  <si>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</si>
  <si>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</si>
  <si>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</si>
  <si>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</si>
  <si>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</si>
  <si>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</si>
  <si>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</si>
  <si>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</si>
  <si>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</si>
  <si>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</si>
  <si>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</si>
  <si>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</si>
  <si>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</si>
  <si>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</si>
  <si>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</si>
  <si>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</si>
  <si>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</si>
  <si>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</si>
  <si>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</si>
  <si>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</si>
  <si>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</si>
  <si>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</si>
  <si>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</si>
  <si>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</si>
  <si>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</si>
  <si>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</si>
  <si>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</si>
  <si>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</si>
  <si>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</si>
  <si>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</si>
  <si>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</si>
  <si>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</si>
  <si>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</si>
  <si>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</si>
  <si>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</si>
  <si>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</si>
  <si>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</si>
  <si>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</si>
  <si>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</si>
  <si>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</si>
  <si>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</si>
  <si>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</si>
  <si>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</si>
  <si>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</si>
  <si>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</si>
  <si>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</si>
  <si>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</si>
  <si>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</si>
  <si>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</si>
  <si>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</si>
  <si>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</si>
  <si>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</si>
  <si>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</si>
  <si>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</si>
  <si>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</si>
  <si>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</si>
  <si>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</si>
  <si>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</si>
  <si>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</si>
  <si>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</si>
  <si>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</si>
  <si>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</si>
  <si>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</si>
  <si>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</si>
  <si>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</si>
  <si>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</si>
  <si>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</si>
  <si>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</si>
  <si>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</si>
  <si>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</si>
  <si>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</si>
  <si>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</si>
  <si>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</si>
  <si>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</si>
  <si>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</si>
  <si>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</si>
  <si>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</si>
  <si>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</si>
  <si>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</si>
  <si>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</si>
  <si>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</si>
  <si>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</si>
  <si>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</si>
  <si>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</si>
  <si>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</si>
  <si>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</si>
  <si>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</si>
  <si>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</si>
  <si>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</si>
  <si>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</si>
  <si>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</si>
  <si>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</si>
  <si>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</si>
  <si>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</si>
  <si>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</si>
  <si>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</si>
  <si>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</si>
  <si>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</si>
  <si>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</si>
  <si>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</si>
  <si>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</si>
  <si>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</si>
  <si>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</si>
  <si>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</si>
  <si>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</si>
  <si>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</si>
  <si>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</si>
  <si>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</si>
  <si>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</si>
  <si>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</si>
  <si>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</si>
  <si>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</si>
  <si>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</si>
  <si>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</si>
  <si>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</si>
  <si>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</si>
  <si>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</si>
  <si>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</si>
  <si>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</si>
  <si>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</si>
  <si>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</si>
  <si>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</si>
  <si>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</si>
  <si>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</si>
  <si>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</si>
  <si>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</si>
  <si>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</si>
  <si>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</si>
  <si>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</si>
  <si>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</si>
  <si>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</si>
  <si>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</si>
  <si>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</si>
  <si>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</si>
  <si>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</si>
  <si>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</si>
  <si>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</si>
  <si>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</si>
  <si>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</si>
  <si>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</si>
  <si>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</si>
  <si>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</si>
  <si>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</si>
  <si>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</si>
  <si>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</si>
  <si>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</si>
  <si>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</si>
  <si>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</si>
  <si>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</si>
  <si>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</si>
  <si>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</si>
  <si>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</si>
  <si>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</si>
  <si>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</si>
  <si>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</si>
  <si>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</si>
  <si>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</si>
  <si>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</si>
  <si>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</si>
  <si>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</si>
  <si>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</si>
  <si>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</si>
  <si>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</si>
  <si>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</si>
  <si>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</si>
  <si>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</si>
  <si>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</si>
  <si>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</si>
  <si>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</si>
  <si>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</si>
  <si>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</si>
  <si>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</si>
  <si>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</si>
  <si>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</si>
  <si>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</si>
  <si>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</si>
  <si>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</si>
  <si>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</si>
  <si>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</si>
  <si>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</si>
  <si>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</si>
  <si>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</si>
  <si>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</si>
  <si>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</si>
  <si>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</si>
  <si>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</si>
  <si>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</si>
  <si>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</si>
  <si>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</si>
  <si>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</si>
  <si>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</si>
  <si>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</si>
  <si>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</si>
  <si>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</si>
  <si>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</si>
  <si>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</si>
  <si>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</si>
  <si>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</si>
  <si>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</si>
  <si>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</si>
  <si>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</si>
  <si>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</si>
  <si>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</si>
  <si>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</si>
  <si>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</si>
  <si>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</si>
  <si>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</si>
  <si>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</si>
  <si>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</si>
  <si>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</si>
  <si>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</si>
  <si>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</si>
  <si>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</si>
  <si>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</si>
  <si>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</si>
  <si>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</si>
  <si>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</si>
  <si>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</si>
  <si>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</si>
  <si>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</si>
  <si>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</si>
  <si>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</si>
  <si>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</si>
  <si>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</si>
  <si>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</si>
  <si>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</si>
  <si>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</si>
  <si>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</si>
  <si>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</si>
  <si>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</si>
  <si>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</si>
  <si>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</si>
  <si>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</si>
  <si>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</si>
  <si>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</si>
  <si>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</si>
  <si>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</si>
  <si>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</si>
  <si>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</si>
  <si>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</si>
  <si>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</si>
  <si>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</si>
  <si>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</si>
  <si>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</si>
  <si>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</si>
  <si>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</si>
  <si>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</si>
  <si>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</si>
  <si>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</si>
  <si>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</si>
  <si>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</si>
  <si>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</si>
  <si>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</si>
  <si>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</si>
  <si>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</si>
  <si>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</si>
  <si>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</si>
  <si>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</si>
  <si>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</si>
  <si>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</si>
  <si>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</si>
  <si>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</si>
  <si>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</si>
  <si>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</si>
  <si>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</si>
  <si>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</si>
  <si>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</si>
  <si>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</si>
  <si>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</si>
  <si>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</si>
  <si>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</si>
  <si>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</si>
  <si>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</si>
  <si>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</si>
  <si>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</si>
  <si>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</si>
  <si>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</si>
  <si>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</si>
  <si>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</si>
  <si>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</si>
  <si>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</si>
  <si>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</si>
  <si>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</si>
  <si>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</si>
  <si>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</si>
  <si>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</si>
  <si>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</si>
  <si>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</si>
  <si>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</si>
  <si>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</si>
  <si>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</si>
  <si>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</si>
  <si>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</si>
  <si>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</si>
  <si>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</si>
  <si>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</si>
  <si>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</si>
  <si>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</si>
  <si>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</si>
  <si>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</si>
  <si>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</si>
  <si>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</si>
  <si>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</si>
  <si>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</si>
  <si>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</si>
  <si>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</si>
  <si>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</si>
  <si>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</si>
  <si>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</si>
  <si>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</si>
  <si>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</si>
  <si>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</si>
  <si>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</si>
  <si>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</si>
  <si>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</si>
  <si>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</si>
  <si>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</si>
  <si>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</si>
  <si>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</si>
  <si>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</si>
  <si>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</si>
  <si>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</si>
  <si>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</si>
  <si>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</si>
  <si>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</si>
  <si>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</si>
  <si>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</si>
  <si>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</si>
  <si>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</si>
  <si>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</si>
  <si>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</si>
  <si>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</si>
  <si>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</si>
  <si>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</si>
  <si>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</si>
  <si>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</si>
  <si>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</si>
  <si>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</si>
  <si>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</si>
  <si>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</si>
  <si>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</si>
  <si>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</si>
  <si>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</si>
  <si>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</si>
  <si>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</si>
  <si>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</si>
  <si>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</si>
  <si>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</si>
  <si>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</si>
  <si>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</si>
  <si>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</si>
  <si>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</si>
  <si>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</si>
  <si>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</si>
  <si>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</si>
  <si>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</si>
  <si>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</si>
  <si>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</si>
  <si>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</si>
  <si>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</si>
  <si>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</si>
  <si>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</si>
  <si>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</si>
  <si>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</si>
  <si>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</si>
  <si>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</si>
  <si>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</si>
  <si>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</si>
  <si>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</si>
  <si>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</si>
  <si>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</si>
  <si>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</si>
  <si>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</si>
  <si>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</si>
  <si>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</si>
  <si>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</si>
  <si>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</si>
  <si>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</si>
  <si>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</si>
  <si>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</si>
  <si>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</si>
  <si>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</si>
  <si>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</si>
  <si>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</si>
  <si>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</si>
  <si>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</si>
  <si>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</si>
  <si>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</si>
  <si>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</si>
  <si>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</si>
  <si>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</si>
  <si>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</si>
  <si>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</si>
  <si>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</si>
  <si>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</si>
  <si>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</si>
  <si>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</si>
  <si>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</si>
  <si>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</si>
  <si>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</si>
  <si>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</si>
  <si>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</si>
  <si>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</si>
  <si>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</si>
  <si>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</si>
  <si>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</si>
  <si>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</si>
  <si>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</si>
  <si>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</si>
  <si>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</si>
  <si>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</si>
  <si>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</si>
  <si>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</si>
  <si>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</si>
  <si>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</si>
  <si>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</si>
  <si>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</si>
  <si>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</si>
  <si>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</si>
  <si>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</si>
  <si>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</si>
  <si>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</si>
  <si>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</si>
  <si>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</si>
  <si>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</si>
  <si>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</si>
  <si>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</si>
  <si>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</si>
  <si>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</si>
  <si>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</si>
  <si>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</si>
  <si>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</si>
  <si>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</si>
  <si>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</si>
  <si>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</si>
  <si>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</si>
  <si>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</si>
  <si>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</si>
  <si>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</si>
  <si>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</si>
  <si>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</si>
  <si>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</si>
  <si>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</si>
  <si>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</si>
  <si>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</si>
  <si>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</si>
  <si>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</si>
  <si>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</si>
  <si>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</si>
  <si>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</si>
  <si>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</si>
  <si>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</si>
  <si>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</si>
  <si>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</si>
  <si>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</si>
  <si>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</si>
  <si>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</si>
  <si>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</si>
  <si>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</si>
  <si>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</si>
  <si>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</si>
  <si>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</si>
  <si>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</si>
  <si>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</si>
  <si>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</si>
  <si>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</si>
  <si>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</si>
  <si>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</si>
  <si>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</si>
  <si>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</si>
  <si>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</si>
  <si>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</si>
  <si>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</si>
  <si>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</si>
  <si>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</si>
  <si>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</si>
  <si>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</si>
  <si>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</si>
  <si>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</si>
  <si>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</si>
  <si>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</si>
  <si>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</si>
  <si>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</si>
  <si>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</si>
  <si>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</si>
  <si>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</si>
  <si>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</si>
  <si>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</si>
  <si>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</si>
  <si>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</si>
  <si>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</si>
  <si>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</si>
  <si>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</si>
  <si>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</si>
  <si>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</si>
  <si>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</si>
  <si>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</si>
  <si>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</si>
  <si>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</si>
  <si>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</si>
  <si>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</si>
  <si>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</si>
  <si>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</si>
  <si>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</si>
  <si>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</si>
  <si>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</si>
  <si>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</si>
  <si>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</si>
  <si>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</si>
  <si>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</si>
  <si>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</si>
  <si>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</si>
  <si>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</si>
  <si>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</si>
  <si>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</si>
  <si>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</si>
  <si>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</si>
  <si>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</si>
  <si>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</si>
  <si>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</si>
  <si>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</si>
  <si>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</si>
  <si>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</si>
  <si>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</si>
  <si>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</si>
  <si>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</si>
  <si>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</si>
  <si>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</si>
  <si>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</si>
  <si>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</si>
  <si>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</si>
  <si>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</si>
  <si>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</si>
  <si>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</si>
  <si>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</si>
  <si>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</si>
  <si>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</si>
  <si>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</si>
  <si>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</si>
  <si>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</si>
  <si>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</si>
  <si>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</si>
  <si>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</si>
  <si>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</si>
  <si>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</si>
  <si>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</si>
  <si>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</si>
  <si>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</si>
  <si>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</si>
  <si>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</si>
  <si>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</si>
  <si>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</si>
  <si>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</si>
  <si>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</si>
  <si>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</si>
  <si>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</si>
  <si>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</si>
  <si>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</si>
  <si>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</si>
  <si>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</si>
  <si>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</si>
  <si>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</si>
  <si>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</si>
  <si>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</si>
  <si>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</si>
  <si>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</si>
  <si>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</si>
  <si>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</si>
  <si>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</si>
  <si>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</si>
  <si>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</si>
  <si>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</si>
  <si>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</si>
  <si>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</si>
  <si>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</si>
  <si>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</si>
  <si>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</si>
  <si>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</si>
  <si>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</si>
  <si>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</si>
  <si>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</si>
  <si>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</si>
  <si>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</si>
  <si>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</si>
  <si>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</si>
  <si>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</si>
  <si>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</si>
  <si>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</si>
  <si>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</si>
  <si>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</si>
  <si>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</si>
  <si>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</si>
  <si>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</si>
  <si>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</si>
  <si>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</si>
  <si>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</si>
  <si>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</si>
  <si>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</si>
  <si>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</si>
  <si>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</si>
  <si>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</si>
  <si>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</si>
  <si>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</si>
  <si>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</si>
  <si>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</si>
  <si>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</si>
  <si>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</si>
  <si>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</si>
  <si>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</si>
  <si>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</si>
  <si>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</si>
  <si>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</si>
  <si>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</si>
  <si>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</si>
  <si>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</si>
  <si>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</si>
  <si>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</si>
  <si>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</si>
  <si>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</si>
  <si>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</si>
  <si>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</si>
  <si>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</si>
  <si>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</si>
  <si>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</si>
  <si>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</si>
  <si>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</si>
  <si>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</si>
  <si>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</si>
  <si>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</si>
  <si>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</si>
  <si>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</si>
  <si>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</si>
  <si>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</si>
  <si>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</si>
  <si>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</si>
  <si>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</si>
  <si>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</si>
  <si>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</si>
  <si>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</si>
  <si>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</si>
  <si>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</si>
  <si>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</si>
  <si>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</si>
  <si>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</si>
  <si>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</si>
  <si>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</si>
  <si>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</si>
  <si>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</si>
  <si>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</si>
  <si>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</si>
  <si>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</si>
  <si>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</si>
  <si>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</si>
  <si>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</si>
  <si>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</si>
  <si>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</si>
  <si>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</si>
  <si>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</si>
  <si>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</si>
  <si>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</si>
  <si>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</si>
  <si>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</si>
  <si>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</si>
  <si>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</si>
  <si>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</si>
  <si>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</si>
  <si>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</si>
  <si>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</si>
  <si>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</si>
  <si>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</si>
  <si>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</si>
  <si>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</si>
  <si>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</si>
  <si>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</si>
  <si>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</si>
  <si>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</si>
  <si>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</si>
  <si>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</si>
  <si>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</si>
  <si>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</si>
  <si>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</si>
  <si>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</si>
  <si>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</si>
  <si>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</si>
  <si>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</si>
  <si>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</si>
  <si>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</si>
  <si>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</si>
  <si>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</si>
  <si>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</si>
  <si>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</si>
  <si>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</si>
  <si>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</si>
  <si>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</si>
  <si>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</si>
  <si>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</si>
  <si>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</si>
  <si>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</si>
  <si>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</si>
  <si>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</si>
  <si>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</si>
  <si>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</si>
  <si>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</si>
  <si>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</si>
  <si>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</si>
  <si>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</si>
  <si>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</si>
  <si>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</si>
  <si>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</si>
  <si>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</si>
  <si>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</si>
  <si>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</si>
  <si>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</si>
  <si>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</si>
  <si>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</si>
  <si>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</si>
  <si>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</si>
  <si>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</si>
  <si>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</si>
  <si>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</si>
  <si>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</si>
  <si>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</si>
  <si>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</si>
  <si>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</si>
  <si>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</si>
  <si>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</si>
  <si>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</si>
  <si>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</si>
  <si>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</si>
  <si>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</si>
  <si>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</si>
  <si>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</si>
  <si>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</si>
  <si>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</si>
  <si>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</si>
  <si>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</si>
  <si>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</si>
  <si>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</si>
  <si>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</si>
  <si>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</si>
  <si>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</si>
  <si>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</si>
  <si>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</si>
  <si>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</si>
  <si>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</si>
  <si>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</si>
  <si>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</si>
  <si>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</si>
  <si>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</si>
  <si>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</si>
  <si>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</si>
  <si>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</si>
  <si>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</si>
  <si>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</si>
  <si>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</si>
  <si>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</si>
  <si>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</si>
  <si>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</si>
  <si>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</si>
  <si>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</si>
  <si>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</si>
  <si>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</si>
  <si>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</si>
  <si>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</si>
  <si>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</si>
  <si>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</si>
  <si>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</si>
  <si>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</si>
  <si>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</si>
  <si>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</si>
  <si>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</si>
  <si>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</si>
  <si>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</si>
  <si>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</si>
  <si>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</si>
  <si>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</si>
  <si>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</si>
  <si>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</si>
  <si>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</si>
  <si>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</si>
  <si>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</si>
  <si>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</si>
  <si>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</si>
  <si>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</si>
  <si>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</si>
  <si>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</si>
  <si>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</si>
  <si>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</si>
  <si>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</si>
  <si>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</si>
  <si>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</si>
  <si>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</si>
  <si>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</si>
  <si>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</si>
  <si>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</si>
  <si>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</si>
  <si>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</si>
  <si>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</si>
  <si>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</si>
  <si>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</si>
  <si>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</si>
  <si>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</si>
  <si>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</si>
  <si>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</si>
  <si>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</si>
  <si>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</si>
  <si>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</si>
  <si>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</si>
  <si>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</si>
  <si>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</si>
  <si>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</si>
  <si>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</si>
  <si>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</si>
  <si>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</si>
  <si>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</si>
  <si>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</si>
  <si>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</si>
  <si>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</si>
  <si>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</si>
  <si>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</si>
  <si>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</si>
  <si>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</si>
  <si>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</si>
  <si>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</si>
  <si>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</si>
  <si>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</si>
  <si>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</si>
  <si>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</si>
  <si>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</si>
  <si>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</si>
  <si>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</si>
  <si>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</si>
  <si>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</si>
  <si>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</si>
  <si>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</si>
  <si>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</si>
  <si>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</si>
  <si>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</si>
  <si>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</si>
  <si>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</si>
  <si>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</si>
  <si>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</si>
  <si>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</si>
  <si>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</si>
  <si>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</si>
  <si>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</si>
  <si>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</si>
  <si>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</si>
  <si>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</si>
  <si>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</si>
  <si>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</si>
  <si>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</si>
  <si>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</si>
  <si>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</si>
  <si>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</si>
  <si>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</si>
  <si>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</si>
  <si>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</si>
  <si>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</si>
  <si>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</si>
  <si>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</si>
  <si>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</si>
  <si>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</si>
  <si>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</si>
  <si>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</si>
  <si>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</si>
  <si>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</si>
  <si>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</si>
  <si>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</si>
  <si>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</si>
  <si>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</si>
  <si>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</si>
  <si>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</si>
  <si>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</si>
  <si>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</si>
  <si>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</si>
  <si>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</si>
  <si>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</si>
  <si>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</si>
  <si>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</si>
  <si>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</si>
  <si>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</si>
  <si>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</si>
  <si>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</si>
  <si>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</si>
  <si>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</si>
  <si>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</si>
  <si>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</si>
  <si>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</si>
  <si>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</si>
  <si>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</si>
  <si>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</si>
  <si>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</si>
  <si>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</si>
  <si>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</si>
  <si>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</si>
  <si>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</si>
  <si>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</si>
  <si>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</si>
  <si>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</si>
  <si>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</si>
  <si>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</si>
  <si>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</si>
  <si>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</si>
  <si>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</si>
  <si>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</si>
  <si>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</si>
  <si>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</si>
  <si>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</si>
  <si>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</si>
  <si>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</si>
  <si>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</si>
  <si>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</si>
  <si>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</si>
  <si>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</si>
  <si>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</si>
  <si>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</si>
  <si>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</si>
  <si>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</si>
  <si>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</si>
  <si>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</si>
  <si>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</si>
  <si>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</si>
  <si>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</si>
  <si>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</si>
  <si>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</si>
  <si>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</si>
  <si>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</si>
  <si>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</si>
  <si>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</si>
  <si>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</si>
  <si>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</si>
  <si>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</si>
  <si>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</si>
  <si>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</si>
  <si>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</si>
  <si>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</si>
  <si>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</si>
  <si>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</si>
  <si>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</si>
  <si>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</si>
  <si>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</si>
  <si>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</si>
  <si>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</si>
  <si>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</si>
  <si>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</si>
  <si>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</si>
  <si>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</si>
  <si>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</si>
  <si>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</si>
  <si>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</si>
  <si>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</si>
  <si>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</si>
  <si>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</si>
  <si>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</si>
  <si>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</si>
  <si>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</si>
  <si>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</si>
  <si>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</si>
  <si>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</si>
  <si>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</si>
  <si>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</si>
  <si>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</si>
  <si>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</si>
  <si>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</si>
  <si>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</si>
  <si>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</si>
  <si>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</si>
  <si>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</si>
  <si>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</si>
  <si>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</si>
  <si>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</si>
  <si>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</si>
  <si>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</si>
  <si>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</si>
  <si>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</si>
  <si>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</si>
  <si>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</si>
  <si>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</si>
  <si>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</si>
  <si>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</si>
  <si>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</si>
  <si>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</si>
  <si>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</si>
  <si>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</si>
  <si>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</si>
  <si>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</si>
  <si>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</si>
  <si>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</si>
  <si>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</si>
  <si>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</si>
  <si>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</si>
  <si>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</si>
  <si>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</si>
  <si>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</si>
  <si>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</si>
  <si>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</si>
  <si>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</si>
  <si>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</si>
  <si>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</si>
  <si>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</si>
  <si>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</si>
  <si>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</si>
  <si>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</si>
  <si>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</si>
  <si>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</si>
  <si>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</si>
  <si>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</si>
  <si>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</si>
  <si>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</si>
  <si>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</si>
  <si>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</si>
  <si>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</si>
  <si>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BRCKOVLJANI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</si>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</sst>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5131757.1399999997</v>
      </c>
      <c r="D2" s="7">
        <f>'PR-RAS'!E6</f>
        <v>8370443.2700000005</v>
      </c>
      <c r="E2" s="7">
        <v>0</v>
      </c>
      <c r="F2" s="7">
        <v>0</v>
      </c>
      <c r="G2" s="8">
        <f t="shared" ref="G2:G274" si="0">(B2/1000)*(C2*1+D2*2)</f>
        <v>21872.643680000001</v>
      </c>
      <c r="H2" s="8">
        <f t="shared" ref="H2:H274" si="1">ABS(C2-ROUND(C2,0))+ABS(D2-ROUND(D2,0))</f>
        <v>0.41000000014901161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2686637.7899999996</v>
      </c>
      <c r="D3" s="2">
        <f>'PR-RAS'!E7</f>
        <v>2944521.3</v>
      </c>
      <c r="E3" s="2">
        <v>0</v>
      </c>
      <c r="F3" s="2">
        <v>0</v>
      </c>
      <c r="G3" s="3">
        <f t="shared" si="0"/>
        <v>17151.360779999999</v>
      </c>
      <c r="H3" s="3">
        <f t="shared" si="1"/>
        <v>0.51000000024214387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2440333.5099999998</v>
      </c>
      <c r="D4" s="2">
        <f>'PR-RAS'!E8</f>
        <v>2702223.09</v>
      </c>
      <c r="E4" s="2">
        <v>0</v>
      </c>
      <c r="F4" s="2">
        <v>0</v>
      </c>
      <c r="G4" s="3">
        <f t="shared" si="0"/>
        <v>23534.339069999998</v>
      </c>
      <c r="H4" s="3">
        <f t="shared" si="1"/>
        <v>0.58000000007450581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2430376.5499999998</v>
      </c>
      <c r="D5" s="2">
        <f>'PR-RAS'!E9</f>
        <v>2933149.8</v>
      </c>
      <c r="E5" s="2">
        <v>0</v>
      </c>
      <c r="F5" s="2">
        <v>0</v>
      </c>
      <c r="G5" s="3">
        <f t="shared" si="0"/>
        <v>33186.704599999997</v>
      </c>
      <c r="H5" s="3">
        <f t="shared" si="1"/>
        <v>0.65000000037252903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245308.92</v>
      </c>
      <c r="D6" s="2">
        <f>'PR-RAS'!E10</f>
        <v>181406.3</v>
      </c>
      <c r="E6" s="2">
        <v>0</v>
      </c>
      <c r="F6" s="2">
        <v>0</v>
      </c>
      <c r="G6" s="3">
        <f t="shared" si="0"/>
        <v>3040.6076000000003</v>
      </c>
      <c r="H6" s="3">
        <f t="shared" si="1"/>
        <v>0.37999999997555278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75489.929999999993</v>
      </c>
      <c r="D7" s="2">
        <f>'PR-RAS'!E11</f>
        <v>80166.87</v>
      </c>
      <c r="E7" s="2">
        <v>0</v>
      </c>
      <c r="F7" s="2">
        <v>0</v>
      </c>
      <c r="G7" s="3">
        <f t="shared" si="0"/>
        <v>1414.94202</v>
      </c>
      <c r="H7" s="3">
        <f t="shared" si="1"/>
        <v>0.20000000001164153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310841.89</v>
      </c>
      <c r="D11" s="2">
        <f>'PR-RAS'!E15</f>
        <v>492499.88</v>
      </c>
      <c r="E11" s="2">
        <v>0</v>
      </c>
      <c r="F11" s="2">
        <v>0</v>
      </c>
      <c r="G11" s="3">
        <f t="shared" si="0"/>
        <v>12958.416499999999</v>
      </c>
      <c r="H11" s="3">
        <f t="shared" si="1"/>
        <v>0.22999999998137355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229682.28</v>
      </c>
      <c r="D19" s="2">
        <f>'PR-RAS'!E23</f>
        <v>222043.45</v>
      </c>
      <c r="E19" s="2">
        <v>0</v>
      </c>
      <c r="F19" s="2">
        <v>0</v>
      </c>
      <c r="G19" s="3">
        <f t="shared" si="0"/>
        <v>12127.845240000001</v>
      </c>
      <c r="H19" s="3">
        <f t="shared" si="1"/>
        <v>0.73000000001047738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31208.1</v>
      </c>
      <c r="D20" s="2">
        <f>'PR-RAS'!E24</f>
        <v>4309.3100000000004</v>
      </c>
      <c r="E20" s="2">
        <v>0</v>
      </c>
      <c r="F20" s="2">
        <v>0</v>
      </c>
      <c r="G20" s="3">
        <f t="shared" si="0"/>
        <v>756.70767999999998</v>
      </c>
      <c r="H20" s="3">
        <f t="shared" si="1"/>
        <v>0.40999999999894499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198474.18</v>
      </c>
      <c r="D23" s="2">
        <f>'PR-RAS'!E27</f>
        <v>199779.76</v>
      </c>
      <c r="E23" s="2">
        <v>0</v>
      </c>
      <c r="F23" s="2">
        <v>0</v>
      </c>
      <c r="G23" s="3">
        <f t="shared" si="0"/>
        <v>13156.741399999999</v>
      </c>
      <c r="H23" s="3">
        <f t="shared" si="1"/>
        <v>0.41999999998370185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17954.38</v>
      </c>
      <c r="E24" s="2">
        <v>0</v>
      </c>
      <c r="F24" s="2">
        <v>0</v>
      </c>
      <c r="G24" s="3">
        <f t="shared" si="0"/>
        <v>825.90147999999999</v>
      </c>
      <c r="H24" s="3">
        <f t="shared" si="1"/>
        <v>0.38000000000101863</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16622</v>
      </c>
      <c r="D25" s="2">
        <f>'PR-RAS'!E29</f>
        <v>20254.759999999998</v>
      </c>
      <c r="E25" s="2">
        <v>0</v>
      </c>
      <c r="F25" s="2">
        <v>0</v>
      </c>
      <c r="G25" s="3">
        <f t="shared" si="0"/>
        <v>1371.1564799999999</v>
      </c>
      <c r="H25" s="3">
        <f t="shared" si="1"/>
        <v>0.24000000000160071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16112.45</v>
      </c>
      <c r="D27" s="2">
        <f>'PR-RAS'!E31</f>
        <v>20254.759999999998</v>
      </c>
      <c r="E27" s="2">
        <v>0</v>
      </c>
      <c r="F27" s="2">
        <v>0</v>
      </c>
      <c r="G27" s="3">
        <f t="shared" si="0"/>
        <v>1472.1712199999999</v>
      </c>
      <c r="H27" s="3">
        <f t="shared" si="1"/>
        <v>0.69000000000232831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509.55</v>
      </c>
      <c r="D29" s="2">
        <f>'PR-RAS'!E33</f>
        <v>0</v>
      </c>
      <c r="E29" s="2">
        <v>0</v>
      </c>
      <c r="F29" s="2">
        <v>0</v>
      </c>
      <c r="G29" s="3">
        <f t="shared" si="0"/>
        <v>14.2674</v>
      </c>
      <c r="H29" s="3">
        <f t="shared" si="1"/>
        <v>0.44999999999998863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1894491.25</v>
      </c>
      <c r="D45" s="2">
        <f>'PR-RAS'!E49</f>
        <v>4832606.03</v>
      </c>
      <c r="E45" s="2">
        <v>0</v>
      </c>
      <c r="F45" s="2">
        <v>0</v>
      </c>
      <c r="G45" s="3">
        <f t="shared" si="0"/>
        <v>508626.94563999999</v>
      </c>
      <c r="H45" s="3">
        <f t="shared" si="1"/>
        <v>0.28000000026077032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1016588.37</v>
      </c>
      <c r="D54" s="2">
        <f>'PR-RAS'!E58</f>
        <v>1330198.02</v>
      </c>
      <c r="E54" s="2">
        <v>0</v>
      </c>
      <c r="F54" s="2">
        <v>0</v>
      </c>
      <c r="G54" s="3">
        <f t="shared" si="0"/>
        <v>194880.17373000001</v>
      </c>
      <c r="H54" s="3">
        <f t="shared" si="1"/>
        <v>0.39000000001396984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938526.37</v>
      </c>
      <c r="D55" s="2">
        <f>'PR-RAS'!E59</f>
        <v>1002775.76</v>
      </c>
      <c r="E55" s="2">
        <v>0</v>
      </c>
      <c r="F55" s="2">
        <v>0</v>
      </c>
      <c r="G55" s="3">
        <f t="shared" si="0"/>
        <v>158980.20606</v>
      </c>
      <c r="H55" s="3">
        <f t="shared" si="1"/>
        <v>0.60999999998603016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78062</v>
      </c>
      <c r="D56" s="2">
        <f>'PR-RAS'!E60</f>
        <v>327422.26</v>
      </c>
      <c r="E56" s="2">
        <v>0</v>
      </c>
      <c r="F56" s="2">
        <v>0</v>
      </c>
      <c r="G56" s="3">
        <f t="shared" si="0"/>
        <v>40309.8586</v>
      </c>
      <c r="H56" s="3">
        <f t="shared" si="1"/>
        <v>0.26000000000931323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91307.5</v>
      </c>
      <c r="D57" s="2">
        <f>'PR-RAS'!E61</f>
        <v>2020028.17</v>
      </c>
      <c r="E57" s="2">
        <v>0</v>
      </c>
      <c r="F57" s="2">
        <v>0</v>
      </c>
      <c r="G57" s="3">
        <f t="shared" si="0"/>
        <v>231356.37503999998</v>
      </c>
      <c r="H57" s="3">
        <f t="shared" si="1"/>
        <v>0.66999999992549419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91307.5</v>
      </c>
      <c r="D59" s="2">
        <f>'PR-RAS'!E63</f>
        <v>2020028.17</v>
      </c>
      <c r="E59" s="2">
        <v>0</v>
      </c>
      <c r="F59" s="2">
        <v>0</v>
      </c>
      <c r="G59" s="3">
        <f t="shared" si="0"/>
        <v>239619.10272</v>
      </c>
      <c r="H59" s="3">
        <f t="shared" si="1"/>
        <v>0.66999999992549419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786595.38</v>
      </c>
      <c r="D70" s="2">
        <f>'PR-RAS'!E74</f>
        <v>1482379.84</v>
      </c>
      <c r="E70" s="2">
        <v>0</v>
      </c>
      <c r="F70" s="2">
        <v>0</v>
      </c>
      <c r="G70" s="3">
        <f t="shared" si="0"/>
        <v>258843.49914000003</v>
      </c>
      <c r="H70" s="3">
        <f t="shared" si="1"/>
        <v>0.53999999992083758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786595.38</v>
      </c>
      <c r="D72" s="2">
        <f>'PR-RAS'!E76</f>
        <v>1482379.84</v>
      </c>
      <c r="E72" s="2">
        <v>0</v>
      </c>
      <c r="F72" s="2">
        <v>0</v>
      </c>
      <c r="G72" s="3">
        <f t="shared" si="0"/>
        <v>266346.20925999997</v>
      </c>
      <c r="H72" s="3">
        <f t="shared" si="1"/>
        <v>0.53999999992083758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247496.11</v>
      </c>
      <c r="D78" s="2">
        <f>'PR-RAS'!E82</f>
        <v>253820.07</v>
      </c>
      <c r="E78" s="2">
        <v>0</v>
      </c>
      <c r="F78" s="2">
        <v>0</v>
      </c>
      <c r="G78" s="3">
        <f t="shared" si="0"/>
        <v>58145.491249999999</v>
      </c>
      <c r="H78" s="3">
        <f t="shared" si="1"/>
        <v>0.17999999999301508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25.56</v>
      </c>
      <c r="D79" s="2">
        <f>'PR-RAS'!E83</f>
        <v>36.51</v>
      </c>
      <c r="E79" s="2">
        <v>0</v>
      </c>
      <c r="F79" s="2">
        <v>0</v>
      </c>
      <c r="G79" s="3">
        <f t="shared" si="0"/>
        <v>7.6892399999999999</v>
      </c>
      <c r="H79" s="3">
        <f t="shared" si="1"/>
        <v>0.93000000000000327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25.56</v>
      </c>
      <c r="D81" s="2">
        <f>'PR-RAS'!E85</f>
        <v>36.51</v>
      </c>
      <c r="E81" s="2">
        <v>0</v>
      </c>
      <c r="F81" s="2">
        <v>0</v>
      </c>
      <c r="G81" s="3">
        <f t="shared" si="0"/>
        <v>7.8864000000000001</v>
      </c>
      <c r="H81" s="3">
        <f t="shared" si="1"/>
        <v>0.93000000000000327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247470.55</v>
      </c>
      <c r="D87" s="2">
        <f>'PR-RAS'!E91</f>
        <v>253783.56</v>
      </c>
      <c r="E87" s="2">
        <v>0</v>
      </c>
      <c r="F87" s="2">
        <v>0</v>
      </c>
      <c r="G87" s="3">
        <f t="shared" si="0"/>
        <v>64933.239619999986</v>
      </c>
      <c r="H87" s="3">
        <f t="shared" si="1"/>
        <v>0.89000000001396984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111530.18</v>
      </c>
      <c r="D88" s="2">
        <f>'PR-RAS'!E92</f>
        <v>74302.14</v>
      </c>
      <c r="E88" s="2">
        <v>0</v>
      </c>
      <c r="F88" s="2">
        <v>0</v>
      </c>
      <c r="G88" s="3">
        <f t="shared" si="0"/>
        <v>22631.698019999996</v>
      </c>
      <c r="H88" s="3">
        <f t="shared" si="1"/>
        <v>0.319999999992433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84222.74</v>
      </c>
      <c r="D89" s="2">
        <f>'PR-RAS'!E93</f>
        <v>132141.49</v>
      </c>
      <c r="E89" s="2">
        <v>0</v>
      </c>
      <c r="F89" s="2">
        <v>0</v>
      </c>
      <c r="G89" s="3">
        <f t="shared" si="0"/>
        <v>30668.503359999995</v>
      </c>
      <c r="H89" s="3">
        <f t="shared" si="1"/>
        <v>0.74999999998544808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51717.63</v>
      </c>
      <c r="D90" s="2">
        <f>'PR-RAS'!E94</f>
        <v>47339.93</v>
      </c>
      <c r="E90" s="2">
        <v>0</v>
      </c>
      <c r="F90" s="2">
        <v>0</v>
      </c>
      <c r="G90" s="3">
        <f t="shared" si="0"/>
        <v>13029.376609999999</v>
      </c>
      <c r="H90" s="3">
        <f t="shared" si="1"/>
        <v>0.44000000000232831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303131.99</v>
      </c>
      <c r="D102" s="2">
        <f>'PR-RAS'!E106</f>
        <v>339495.87</v>
      </c>
      <c r="E102" s="2">
        <v>0</v>
      </c>
      <c r="F102" s="2">
        <v>0</v>
      </c>
      <c r="G102" s="3">
        <f t="shared" si="0"/>
        <v>99194.496729999999</v>
      </c>
      <c r="H102" s="3">
        <f t="shared" si="1"/>
        <v>0.14000000001396984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47147.93</v>
      </c>
      <c r="D103" s="2">
        <f>'PR-RAS'!E107</f>
        <v>43014.93</v>
      </c>
      <c r="E103" s="2">
        <v>0</v>
      </c>
      <c r="F103" s="2">
        <v>0</v>
      </c>
      <c r="G103" s="3">
        <f t="shared" si="0"/>
        <v>13584.13458</v>
      </c>
      <c r="H103" s="3">
        <f t="shared" si="1"/>
        <v>0.13999999999941792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47147.93</v>
      </c>
      <c r="D105" s="2">
        <f>'PR-RAS'!E109</f>
        <v>43014.93</v>
      </c>
      <c r="E105" s="2">
        <v>0</v>
      </c>
      <c r="F105" s="2">
        <v>0</v>
      </c>
      <c r="G105" s="3">
        <f t="shared" si="0"/>
        <v>13850.490159999999</v>
      </c>
      <c r="H105" s="3">
        <f t="shared" si="1"/>
        <v>0.13999999999941792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44215.5</v>
      </c>
      <c r="D108" s="2">
        <f>'PR-RAS'!E112</f>
        <v>35883.589999999997</v>
      </c>
      <c r="E108" s="2">
        <v>0</v>
      </c>
      <c r="F108" s="2">
        <v>0</v>
      </c>
      <c r="G108" s="3">
        <f t="shared" si="0"/>
        <v>12410.14676</v>
      </c>
      <c r="H108" s="3">
        <f t="shared" si="1"/>
        <v>0.91000000000349246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286.58</v>
      </c>
      <c r="D110" s="2">
        <f>'PR-RAS'!E114</f>
        <v>7.98</v>
      </c>
      <c r="E110" s="2">
        <v>0</v>
      </c>
      <c r="F110" s="2">
        <v>0</v>
      </c>
      <c r="G110" s="3">
        <f t="shared" si="0"/>
        <v>32.976859999999995</v>
      </c>
      <c r="H110" s="3">
        <f t="shared" si="1"/>
        <v>0.44000000000001549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13894.83</v>
      </c>
      <c r="D111" s="2">
        <f>'PR-RAS'!E115</f>
        <v>17407.990000000002</v>
      </c>
      <c r="E111" s="2">
        <v>0</v>
      </c>
      <c r="F111" s="2">
        <v>0</v>
      </c>
      <c r="G111" s="3">
        <f t="shared" si="0"/>
        <v>5358.1891000000005</v>
      </c>
      <c r="H111" s="3">
        <f t="shared" si="1"/>
        <v>0.17999999999847205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30034.09</v>
      </c>
      <c r="D113" s="2">
        <f>'PR-RAS'!E117</f>
        <v>18467.62</v>
      </c>
      <c r="E113" s="2">
        <v>0</v>
      </c>
      <c r="F113" s="2">
        <v>0</v>
      </c>
      <c r="G113" s="3">
        <f t="shared" si="0"/>
        <v>7500.5649600000006</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211768.56</v>
      </c>
      <c r="D116" s="2">
        <f>'PR-RAS'!E120</f>
        <v>260597.35</v>
      </c>
      <c r="E116" s="2">
        <v>0</v>
      </c>
      <c r="F116" s="2">
        <v>0</v>
      </c>
      <c r="G116" s="3">
        <f t="shared" si="0"/>
        <v>84290.774900000004</v>
      </c>
      <c r="H116" s="3">
        <f t="shared" si="1"/>
        <v>0.79000000000814907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45460.21</v>
      </c>
      <c r="D117" s="2">
        <f>'PR-RAS'!E121</f>
        <v>91547.25</v>
      </c>
      <c r="E117" s="2">
        <v>0</v>
      </c>
      <c r="F117" s="2">
        <v>0</v>
      </c>
      <c r="G117" s="3">
        <f t="shared" si="0"/>
        <v>26512.34636</v>
      </c>
      <c r="H117" s="3">
        <f t="shared" si="1"/>
        <v>0.45999999999912689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166129.17000000001</v>
      </c>
      <c r="D118" s="2">
        <f>'PR-RAS'!E122</f>
        <v>169050.1</v>
      </c>
      <c r="E118" s="2">
        <v>0</v>
      </c>
      <c r="F118" s="2">
        <v>0</v>
      </c>
      <c r="G118" s="3">
        <f t="shared" si="0"/>
        <v>58994.836289999999</v>
      </c>
      <c r="H118" s="3">
        <f t="shared" si="1"/>
        <v>0.27000000001862645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179.18</v>
      </c>
      <c r="D119" s="2">
        <f>'PR-RAS'!E123</f>
        <v>0</v>
      </c>
      <c r="E119" s="2">
        <v>0</v>
      </c>
      <c r="F119" s="2">
        <v>0</v>
      </c>
      <c r="G119" s="3">
        <f t="shared" si="0"/>
        <v>21.143239999999999</v>
      </c>
      <c r="H119" s="3">
        <f t="shared" si="1"/>
        <v>0.18000000000000682</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3687977.01</v>
      </c>
      <c r="D148" s="2">
        <f>'PR-RAS'!E152</f>
        <v>5098886.7699999996</v>
      </c>
      <c r="E148" s="2">
        <v>0</v>
      </c>
      <c r="F148" s="2">
        <v>0</v>
      </c>
      <c r="G148" s="3">
        <f t="shared" si="0"/>
        <v>2041205.3308499998</v>
      </c>
      <c r="H148" s="3">
        <f t="shared" si="1"/>
        <v>0.24000000022351742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259079.71000000002</v>
      </c>
      <c r="D149" s="2">
        <f>'PR-RAS'!E153</f>
        <v>351504.73</v>
      </c>
      <c r="E149" s="2">
        <v>0</v>
      </c>
      <c r="F149" s="2">
        <v>0</v>
      </c>
      <c r="G149" s="3">
        <f t="shared" si="0"/>
        <v>142389.19715999998</v>
      </c>
      <c r="H149" s="3">
        <f t="shared" si="1"/>
        <v>0.55999999999767169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232021.63</v>
      </c>
      <c r="D150" s="2">
        <f>'PR-RAS'!E154</f>
        <v>308194.15999999997</v>
      </c>
      <c r="E150" s="2">
        <v>0</v>
      </c>
      <c r="F150" s="2">
        <v>0</v>
      </c>
      <c r="G150" s="3">
        <f t="shared" si="0"/>
        <v>126413.08254999999</v>
      </c>
      <c r="H150" s="3">
        <f t="shared" si="1"/>
        <v>0.52999999996973202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211843.79</v>
      </c>
      <c r="D151" s="2">
        <f>'PR-RAS'!E155</f>
        <v>290604.15999999997</v>
      </c>
      <c r="E151" s="2">
        <v>0</v>
      </c>
      <c r="F151" s="2">
        <v>0</v>
      </c>
      <c r="G151" s="3">
        <f t="shared" si="0"/>
        <v>118957.81649999999</v>
      </c>
      <c r="H151" s="3">
        <f t="shared" si="1"/>
        <v>0.36999999996623956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20177.84</v>
      </c>
      <c r="D152" s="2">
        <f>'PR-RAS'!E156</f>
        <v>17590</v>
      </c>
      <c r="E152" s="2">
        <v>0</v>
      </c>
      <c r="F152" s="2">
        <v>0</v>
      </c>
      <c r="G152" s="3">
        <f t="shared" si="0"/>
        <v>8359.0338400000001</v>
      </c>
      <c r="H152" s="3">
        <f t="shared" si="1"/>
        <v>0.15999999999985448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27058.080000000002</v>
      </c>
      <c r="D156" s="2">
        <f>'PR-RAS'!E160</f>
        <v>43310.57</v>
      </c>
      <c r="E156" s="2">
        <v>0</v>
      </c>
      <c r="F156" s="2">
        <v>0</v>
      </c>
      <c r="G156" s="3">
        <f t="shared" si="0"/>
        <v>17620.2791</v>
      </c>
      <c r="H156" s="3">
        <f t="shared" si="1"/>
        <v>0.51000000000203727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27058.080000000002</v>
      </c>
      <c r="D158" s="2">
        <f>'PR-RAS'!E162</f>
        <v>43310.57</v>
      </c>
      <c r="E158" s="2">
        <v>0</v>
      </c>
      <c r="F158" s="2">
        <v>0</v>
      </c>
      <c r="G158" s="3">
        <f t="shared" si="0"/>
        <v>17847.63754</v>
      </c>
      <c r="H158" s="3">
        <f t="shared" si="1"/>
        <v>0.51000000000203727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1109515.0499999998</v>
      </c>
      <c r="D160" s="2">
        <f>'PR-RAS'!E164</f>
        <v>1818281.5099999995</v>
      </c>
      <c r="E160" s="2">
        <v>0</v>
      </c>
      <c r="F160" s="2">
        <v>0</v>
      </c>
      <c r="G160" s="3">
        <f t="shared" si="0"/>
        <v>754626.41312999977</v>
      </c>
      <c r="H160" s="3">
        <f t="shared" si="1"/>
        <v>0.54000000027008355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9566.2200000000012</v>
      </c>
      <c r="D161" s="2">
        <f>'PR-RAS'!E165</f>
        <v>8489.34</v>
      </c>
      <c r="E161" s="2">
        <v>0</v>
      </c>
      <c r="F161" s="2">
        <v>0</v>
      </c>
      <c r="G161" s="3">
        <f t="shared" si="0"/>
        <v>4247.1840000000002</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1142</v>
      </c>
      <c r="D162" s="2">
        <f>'PR-RAS'!E166</f>
        <v>258.5</v>
      </c>
      <c r="E162" s="2">
        <v>0</v>
      </c>
      <c r="F162" s="2">
        <v>0</v>
      </c>
      <c r="G162" s="3">
        <f t="shared" si="0"/>
        <v>267.09899999999999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5488.01</v>
      </c>
      <c r="D163" s="2">
        <f>'PR-RAS'!E167</f>
        <v>6612.38</v>
      </c>
      <c r="E163" s="2">
        <v>0</v>
      </c>
      <c r="F163" s="2">
        <v>0</v>
      </c>
      <c r="G163" s="3">
        <f t="shared" si="0"/>
        <v>3031.4687400000003</v>
      </c>
      <c r="H163" s="3">
        <f t="shared" si="1"/>
        <v>0.39000000000032742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2936.21</v>
      </c>
      <c r="D164" s="2">
        <f>'PR-RAS'!E168</f>
        <v>1618.46</v>
      </c>
      <c r="E164" s="2">
        <v>0</v>
      </c>
      <c r="F164" s="2">
        <v>0</v>
      </c>
      <c r="G164" s="3">
        <f t="shared" si="0"/>
        <v>1006.22019</v>
      </c>
      <c r="H164" s="3">
        <f t="shared" si="1"/>
        <v>0.67000000000007276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112583.02</v>
      </c>
      <c r="D166" s="2">
        <f>'PR-RAS'!E170</f>
        <v>82350.569999999992</v>
      </c>
      <c r="E166" s="2">
        <v>0</v>
      </c>
      <c r="F166" s="2">
        <v>0</v>
      </c>
      <c r="G166" s="3">
        <f t="shared" si="0"/>
        <v>45751.886399999996</v>
      </c>
      <c r="H166" s="3">
        <f t="shared" si="1"/>
        <v>0.45000000001164153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11827.82</v>
      </c>
      <c r="D167" s="2">
        <f>'PR-RAS'!E171</f>
        <v>14371.92</v>
      </c>
      <c r="E167" s="2">
        <v>0</v>
      </c>
      <c r="F167" s="2">
        <v>0</v>
      </c>
      <c r="G167" s="3">
        <f t="shared" si="0"/>
        <v>6734.8955600000008</v>
      </c>
      <c r="H167" s="3">
        <f t="shared" si="1"/>
        <v>0.26000000000021828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46370.76</v>
      </c>
      <c r="D169" s="2">
        <f>'PR-RAS'!E173</f>
        <v>60727.7</v>
      </c>
      <c r="E169" s="2">
        <v>0</v>
      </c>
      <c r="F169" s="2">
        <v>0</v>
      </c>
      <c r="G169" s="3">
        <f t="shared" si="0"/>
        <v>28194.794880000001</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54384.44</v>
      </c>
      <c r="D171" s="2">
        <f>'PR-RAS'!E175</f>
        <v>7250.95</v>
      </c>
      <c r="E171" s="2">
        <v>0</v>
      </c>
      <c r="F171" s="2">
        <v>0</v>
      </c>
      <c r="G171" s="3">
        <f t="shared" si="0"/>
        <v>11710.677799999999</v>
      </c>
      <c r="H171" s="3">
        <f t="shared" si="1"/>
        <v>0.49000000000251021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771353.32</v>
      </c>
      <c r="D174" s="2">
        <f>'PR-RAS'!E178</f>
        <v>1295459.5999999996</v>
      </c>
      <c r="E174" s="2">
        <v>0</v>
      </c>
      <c r="F174" s="2">
        <v>0</v>
      </c>
      <c r="G174" s="3">
        <f t="shared" si="0"/>
        <v>581673.14595999976</v>
      </c>
      <c r="H174" s="3">
        <f t="shared" si="1"/>
        <v>0.72000000032130629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11100.39</v>
      </c>
      <c r="D175" s="2">
        <f>'PR-RAS'!E179</f>
        <v>12119.46</v>
      </c>
      <c r="E175" s="2">
        <v>0</v>
      </c>
      <c r="F175" s="2">
        <v>0</v>
      </c>
      <c r="G175" s="3">
        <f t="shared" si="0"/>
        <v>6149.0399399999988</v>
      </c>
      <c r="H175" s="3">
        <f t="shared" si="1"/>
        <v>0.84999999999854481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338547.01</v>
      </c>
      <c r="D176" s="2">
        <f>'PR-RAS'!E180</f>
        <v>754286.99</v>
      </c>
      <c r="E176" s="2">
        <v>0</v>
      </c>
      <c r="F176" s="2">
        <v>0</v>
      </c>
      <c r="G176" s="3">
        <f t="shared" si="0"/>
        <v>323246.17324999999</v>
      </c>
      <c r="H176" s="3">
        <f t="shared" si="1"/>
        <v>2.0000000018626451E-2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39678.1</v>
      </c>
      <c r="D177" s="2">
        <f>'PR-RAS'!E181</f>
        <v>61612.14</v>
      </c>
      <c r="E177" s="2">
        <v>0</v>
      </c>
      <c r="F177" s="2">
        <v>0</v>
      </c>
      <c r="G177" s="3">
        <f t="shared" si="0"/>
        <v>28670.818879999999</v>
      </c>
      <c r="H177" s="3">
        <f t="shared" si="1"/>
        <v>0.23999999999796273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158626.64000000001</v>
      </c>
      <c r="D178" s="2">
        <f>'PR-RAS'!E182</f>
        <v>237646.03</v>
      </c>
      <c r="E178" s="2">
        <v>0</v>
      </c>
      <c r="F178" s="2">
        <v>0</v>
      </c>
      <c r="G178" s="3">
        <f t="shared" si="0"/>
        <v>112203.60989999998</v>
      </c>
      <c r="H178" s="3">
        <f t="shared" si="1"/>
        <v>0.38999999998486601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63883.59</v>
      </c>
      <c r="D180" s="2">
        <f>'PR-RAS'!E184</f>
        <v>60629.2</v>
      </c>
      <c r="E180" s="2">
        <v>0</v>
      </c>
      <c r="F180" s="2">
        <v>0</v>
      </c>
      <c r="G180" s="3">
        <f t="shared" si="0"/>
        <v>33140.416209999996</v>
      </c>
      <c r="H180" s="3">
        <f t="shared" si="1"/>
        <v>0.61000000000058208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136657.63</v>
      </c>
      <c r="D181" s="2">
        <f>'PR-RAS'!E185</f>
        <v>135840.97</v>
      </c>
      <c r="E181" s="2">
        <v>0</v>
      </c>
      <c r="F181" s="2">
        <v>0</v>
      </c>
      <c r="G181" s="3">
        <f t="shared" si="0"/>
        <v>73501.122600000002</v>
      </c>
      <c r="H181" s="3">
        <f t="shared" si="1"/>
        <v>0.39999999999417923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20302.32</v>
      </c>
      <c r="D182" s="2">
        <f>'PR-RAS'!E186</f>
        <v>31119.15</v>
      </c>
      <c r="E182" s="2">
        <v>0</v>
      </c>
      <c r="F182" s="2">
        <v>0</v>
      </c>
      <c r="G182" s="3">
        <f t="shared" si="0"/>
        <v>14939.852219999999</v>
      </c>
      <c r="H182" s="3">
        <f t="shared" si="1"/>
        <v>0.47000000000116415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2557.64</v>
      </c>
      <c r="D183" s="2">
        <f>'PR-RAS'!E187</f>
        <v>2205.66</v>
      </c>
      <c r="E183" s="2">
        <v>0</v>
      </c>
      <c r="F183" s="2">
        <v>0</v>
      </c>
      <c r="G183" s="3">
        <f t="shared" si="0"/>
        <v>1268.3507199999999</v>
      </c>
      <c r="H183" s="3">
        <f t="shared" si="1"/>
        <v>0.70000000000027285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216012.49</v>
      </c>
      <c r="D190" s="2">
        <f>'PR-RAS'!E194</f>
        <v>431982</v>
      </c>
      <c r="E190" s="2">
        <v>0</v>
      </c>
      <c r="F190" s="2">
        <v>0</v>
      </c>
      <c r="G190" s="3">
        <f t="shared" si="0"/>
        <v>204115.55661</v>
      </c>
      <c r="H190" s="3">
        <f t="shared" si="1"/>
        <v>0.48999999999068677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7229.49</v>
      </c>
      <c r="D191" s="2">
        <f>'PR-RAS'!E195</f>
        <v>8409.4</v>
      </c>
      <c r="E191" s="2">
        <v>0</v>
      </c>
      <c r="F191" s="2">
        <v>0</v>
      </c>
      <c r="G191" s="3">
        <f t="shared" si="0"/>
        <v>4569.1751000000004</v>
      </c>
      <c r="H191" s="3">
        <f t="shared" si="1"/>
        <v>0.88999999999941792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482.8</v>
      </c>
      <c r="D192" s="2">
        <f>'PR-RAS'!E196</f>
        <v>509.29</v>
      </c>
      <c r="E192" s="2">
        <v>0</v>
      </c>
      <c r="F192" s="2">
        <v>0</v>
      </c>
      <c r="G192" s="3">
        <f t="shared" si="0"/>
        <v>286.76358000000005</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12792.7</v>
      </c>
      <c r="D193" s="2">
        <f>'PR-RAS'!E197</f>
        <v>16786.29</v>
      </c>
      <c r="E193" s="2">
        <v>0</v>
      </c>
      <c r="F193" s="2">
        <v>0</v>
      </c>
      <c r="G193" s="3">
        <f t="shared" si="0"/>
        <v>8902.1337600000006</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25266.73</v>
      </c>
      <c r="D195" s="2">
        <f>'PR-RAS'!E199</f>
        <v>29241.55</v>
      </c>
      <c r="E195" s="2">
        <v>0</v>
      </c>
      <c r="F195" s="2">
        <v>0</v>
      </c>
      <c r="G195" s="3">
        <f t="shared" si="0"/>
        <v>16247.46702</v>
      </c>
      <c r="H195" s="3">
        <f t="shared" si="1"/>
        <v>0.72000000000116415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170240.77</v>
      </c>
      <c r="D197" s="2">
        <f>'PR-RAS'!E201</f>
        <v>377035.47</v>
      </c>
      <c r="E197" s="2">
        <v>0</v>
      </c>
      <c r="F197" s="2">
        <v>0</v>
      </c>
      <c r="G197" s="3">
        <f t="shared" si="0"/>
        <v>181165.09516</v>
      </c>
      <c r="H197" s="3">
        <f t="shared" si="1"/>
        <v>0.6999999999825377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14808.39</v>
      </c>
      <c r="D198" s="2">
        <f>'PR-RAS'!E202</f>
        <v>121089.92</v>
      </c>
      <c r="E198" s="2">
        <v>0</v>
      </c>
      <c r="F198" s="2">
        <v>0</v>
      </c>
      <c r="G198" s="3">
        <f t="shared" si="0"/>
        <v>50626.68131</v>
      </c>
      <c r="H198" s="3">
        <f t="shared" si="1"/>
        <v>0.47000000000116415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10133.83</v>
      </c>
      <c r="D204" s="2">
        <f>'PR-RAS'!E208</f>
        <v>116289.19</v>
      </c>
      <c r="E204" s="2">
        <v>0</v>
      </c>
      <c r="F204" s="2">
        <v>0</v>
      </c>
      <c r="G204" s="3">
        <f t="shared" si="0"/>
        <v>49270.578630000004</v>
      </c>
      <c r="H204" s="3">
        <f t="shared" si="1"/>
        <v>0.36000000000240107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10133.83</v>
      </c>
      <c r="D206" s="2">
        <f>'PR-RAS'!E210</f>
        <v>116289.19</v>
      </c>
      <c r="E206" s="2">
        <v>0</v>
      </c>
      <c r="F206" s="2">
        <v>0</v>
      </c>
      <c r="G206" s="3">
        <f t="shared" si="0"/>
        <v>49756.003049999992</v>
      </c>
      <c r="H206" s="3">
        <f t="shared" si="1"/>
        <v>0.36000000000240107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4674.5600000000004</v>
      </c>
      <c r="D212" s="2">
        <f>'PR-RAS'!E216</f>
        <v>4800.7299999999996</v>
      </c>
      <c r="E212" s="2">
        <v>0</v>
      </c>
      <c r="F212" s="2">
        <v>0</v>
      </c>
      <c r="G212" s="3">
        <f t="shared" si="0"/>
        <v>3012.2402200000001</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4674.5600000000004</v>
      </c>
      <c r="D213" s="2">
        <f>'PR-RAS'!E217</f>
        <v>4800.7299999999996</v>
      </c>
      <c r="E213" s="2">
        <v>0</v>
      </c>
      <c r="F213" s="2">
        <v>0</v>
      </c>
      <c r="G213" s="3">
        <f t="shared" si="0"/>
        <v>3026.5162399999999</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1097290.31</v>
      </c>
      <c r="D217" s="2">
        <f>'PR-RAS'!E221</f>
        <v>1035831.1699999999</v>
      </c>
      <c r="E217" s="2">
        <v>0</v>
      </c>
      <c r="F217" s="2">
        <v>0</v>
      </c>
      <c r="G217" s="3">
        <f t="shared" si="0"/>
        <v>684493.77240000002</v>
      </c>
      <c r="H217" s="3">
        <f t="shared" si="1"/>
        <v>0.47999999998137355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1092505.2</v>
      </c>
      <c r="D218" s="2">
        <f>'PR-RAS'!E222</f>
        <v>1032728.58</v>
      </c>
      <c r="E218" s="2">
        <v>0</v>
      </c>
      <c r="F218" s="2">
        <v>0</v>
      </c>
      <c r="G218" s="3">
        <f t="shared" si="0"/>
        <v>685277.83211999992</v>
      </c>
      <c r="H218" s="3">
        <f t="shared" si="1"/>
        <v>0.61999999999534339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1092505.2</v>
      </c>
      <c r="D220" s="2">
        <f>'PR-RAS'!E224</f>
        <v>1032728.58</v>
      </c>
      <c r="E220" s="2">
        <v>0</v>
      </c>
      <c r="F220" s="2">
        <v>0</v>
      </c>
      <c r="G220" s="3">
        <f t="shared" si="0"/>
        <v>691593.75683999993</v>
      </c>
      <c r="H220" s="3">
        <f t="shared" si="1"/>
        <v>0.61999999999534339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4785.1099999999997</v>
      </c>
      <c r="D221" s="2">
        <f>'PR-RAS'!E225</f>
        <v>3102.59</v>
      </c>
      <c r="E221" s="2">
        <v>0</v>
      </c>
      <c r="F221" s="2">
        <v>0</v>
      </c>
      <c r="G221" s="3">
        <f t="shared" si="0"/>
        <v>2417.8638000000001</v>
      </c>
      <c r="H221" s="3">
        <f t="shared" si="1"/>
        <v>0.51999999999952706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4785.1099999999997</v>
      </c>
      <c r="D224" s="2">
        <f>'PR-RAS'!E228</f>
        <v>3102.59</v>
      </c>
      <c r="E224" s="2">
        <v>0</v>
      </c>
      <c r="F224" s="2">
        <v>0</v>
      </c>
      <c r="G224" s="3">
        <f t="shared" si="0"/>
        <v>2450.8346700000002</v>
      </c>
      <c r="H224" s="3">
        <f t="shared" si="1"/>
        <v>0.51999999999952706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110253.96</v>
      </c>
      <c r="D226" s="2">
        <f>'PR-RAS'!E230</f>
        <v>359828.74</v>
      </c>
      <c r="E226" s="2">
        <v>0</v>
      </c>
      <c r="F226" s="2">
        <v>0</v>
      </c>
      <c r="G226" s="3">
        <f t="shared" si="0"/>
        <v>186730.07399999999</v>
      </c>
      <c r="H226" s="3">
        <f t="shared" si="1"/>
        <v>0.30000000000291038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110253.96</v>
      </c>
      <c r="D242" s="2">
        <f>'PR-RAS'!E246</f>
        <v>359828.74</v>
      </c>
      <c r="E242" s="2">
        <v>0</v>
      </c>
      <c r="F242" s="2">
        <v>0</v>
      </c>
      <c r="G242" s="3">
        <f t="shared" si="0"/>
        <v>200008.65703999999</v>
      </c>
      <c r="H242" s="3">
        <f t="shared" si="1"/>
        <v>0.30000000000291038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110253.96</v>
      </c>
      <c r="D243" s="2">
        <f>'PR-RAS'!E247</f>
        <v>359828.74</v>
      </c>
      <c r="E243" s="2">
        <v>0</v>
      </c>
      <c r="F243" s="2">
        <v>0</v>
      </c>
      <c r="G243" s="3">
        <f t="shared" si="0"/>
        <v>200838.56847999999</v>
      </c>
      <c r="H243" s="3">
        <f t="shared" si="1"/>
        <v>0.30000000000291038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862124.9</v>
      </c>
      <c r="D258" s="2">
        <f>'PR-RAS'!E262</f>
        <v>1099918.5900000001</v>
      </c>
      <c r="E258" s="2">
        <v>0</v>
      </c>
      <c r="F258" s="2">
        <v>0</v>
      </c>
      <c r="G258" s="3">
        <f t="shared" si="0"/>
        <v>786924.25456000003</v>
      </c>
      <c r="H258" s="3">
        <f t="shared" si="1"/>
        <v>0.5099999998928979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862124.9</v>
      </c>
      <c r="D265" s="2">
        <f>'PR-RAS'!E269</f>
        <v>1099918.5900000001</v>
      </c>
      <c r="E265" s="2">
        <v>0</v>
      </c>
      <c r="F265" s="2">
        <v>0</v>
      </c>
      <c r="G265" s="3">
        <f t="shared" si="0"/>
        <v>808357.98912000004</v>
      </c>
      <c r="H265" s="3">
        <f t="shared" si="1"/>
        <v>0.5099999998928979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727409.03</v>
      </c>
      <c r="D266" s="2">
        <f>'PR-RAS'!E270</f>
        <v>921839.11</v>
      </c>
      <c r="E266" s="2">
        <v>0</v>
      </c>
      <c r="F266" s="2">
        <v>0</v>
      </c>
      <c r="G266" s="3">
        <f t="shared" si="0"/>
        <v>681338.12125000008</v>
      </c>
      <c r="H266" s="3">
        <f t="shared" si="1"/>
        <v>0.14000000001396984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134715.87</v>
      </c>
      <c r="D267" s="2">
        <f>'PR-RAS'!E271</f>
        <v>178079.48</v>
      </c>
      <c r="E267" s="2">
        <v>0</v>
      </c>
      <c r="F267" s="2">
        <v>0</v>
      </c>
      <c r="G267" s="3">
        <f t="shared" si="0"/>
        <v>130572.70478000001</v>
      </c>
      <c r="H267" s="3">
        <f t="shared" si="1"/>
        <v>0.61000000001513399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234904.69</v>
      </c>
      <c r="D269" s="2">
        <f>'PR-RAS'!E273</f>
        <v>312432.11</v>
      </c>
      <c r="E269" s="2">
        <v>0</v>
      </c>
      <c r="F269" s="2">
        <v>0</v>
      </c>
      <c r="G269" s="3">
        <f t="shared" si="0"/>
        <v>230418.06787999999</v>
      </c>
      <c r="H269" s="3">
        <f t="shared" si="1"/>
        <v>0.41999999998370185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234904.69</v>
      </c>
      <c r="D270" s="2">
        <f>'PR-RAS'!E274</f>
        <v>312432.11</v>
      </c>
      <c r="E270" s="2">
        <v>0</v>
      </c>
      <c r="F270" s="2">
        <v>0</v>
      </c>
      <c r="G270" s="3">
        <f t="shared" si="0"/>
        <v>231277.83679</v>
      </c>
      <c r="H270" s="3">
        <f t="shared" si="1"/>
        <v>0.41999999998370185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234904.69</v>
      </c>
      <c r="D271" s="2">
        <f>'PR-RAS'!E275</f>
        <v>312432.11</v>
      </c>
      <c r="E271" s="2">
        <v>0</v>
      </c>
      <c r="F271" s="2">
        <v>0</v>
      </c>
      <c r="G271" s="3">
        <f t="shared" si="0"/>
        <v>232137.60569999999</v>
      </c>
      <c r="H271" s="3">
        <f t="shared" si="1"/>
        <v>0.41999999998370185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3687977.01</v>
      </c>
      <c r="D295" s="2">
        <f>'PR-RAS'!E299</f>
        <v>5098886.7699999996</v>
      </c>
      <c r="E295" s="2">
        <v>0</v>
      </c>
      <c r="F295" s="2">
        <v>0</v>
      </c>
      <c r="G295" s="3">
        <f t="shared" si="12"/>
        <v>4082410.6616999996</v>
      </c>
      <c r="H295" s="3">
        <f t="shared" si="13"/>
        <v>0.24000000022351742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1443780.13</v>
      </c>
      <c r="D296" s="2">
        <f>'PR-RAS'!E300</f>
        <v>3271556.5000000009</v>
      </c>
      <c r="E296" s="2">
        <v>0</v>
      </c>
      <c r="F296" s="2">
        <v>0</v>
      </c>
      <c r="G296" s="3">
        <f t="shared" si="12"/>
        <v>2356133.4733500006</v>
      </c>
      <c r="H296" s="3">
        <f t="shared" si="13"/>
        <v>0.62999999895691872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918742.07</v>
      </c>
      <c r="D298" s="2">
        <f>'PR-RAS'!E302</f>
        <v>2127649.2799999998</v>
      </c>
      <c r="E298" s="2">
        <v>0</v>
      </c>
      <c r="F298" s="2">
        <v>0</v>
      </c>
      <c r="G298" s="3">
        <f t="shared" si="12"/>
        <v>1536690.0671099999</v>
      </c>
      <c r="H298" s="3">
        <f t="shared" si="13"/>
        <v>0.34999999974388629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367074.2</v>
      </c>
      <c r="D300" s="2">
        <f>'PR-RAS'!E304</f>
        <v>384428.67</v>
      </c>
      <c r="E300" s="2">
        <v>0</v>
      </c>
      <c r="F300" s="2">
        <v>0</v>
      </c>
      <c r="G300" s="3">
        <f t="shared" si="12"/>
        <v>339643.53045999998</v>
      </c>
      <c r="H300" s="3">
        <f t="shared" si="13"/>
        <v>0.53000000002793968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886537.35</v>
      </c>
      <c r="D303" s="2">
        <f>'PR-RAS'!E308</f>
        <v>875306.75</v>
      </c>
      <c r="E303" s="2">
        <v>0</v>
      </c>
      <c r="F303" s="2">
        <v>0</v>
      </c>
      <c r="G303" s="3">
        <f t="shared" si="12"/>
        <v>796419.55669999996</v>
      </c>
      <c r="H303" s="3">
        <f t="shared" si="13"/>
        <v>0.59999999997671694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886537.35</v>
      </c>
      <c r="D304" s="2">
        <f>'PR-RAS'!E309</f>
        <v>875306.75</v>
      </c>
      <c r="E304" s="2">
        <v>0</v>
      </c>
      <c r="F304" s="2">
        <v>0</v>
      </c>
      <c r="G304" s="3">
        <f t="shared" si="12"/>
        <v>799056.70755000005</v>
      </c>
      <c r="H304" s="3">
        <f t="shared" si="13"/>
        <v>0.59999999997671694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886537.35</v>
      </c>
      <c r="D305" s="2">
        <f>'PR-RAS'!E310</f>
        <v>875306.75</v>
      </c>
      <c r="E305" s="2">
        <v>0</v>
      </c>
      <c r="F305" s="2">
        <v>0</v>
      </c>
      <c r="G305" s="3">
        <f t="shared" si="12"/>
        <v>801693.85840000003</v>
      </c>
      <c r="H305" s="3">
        <f t="shared" si="13"/>
        <v>0.59999999997671694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886537.35</v>
      </c>
      <c r="D306" s="2">
        <f>'PR-RAS'!E311</f>
        <v>875306.75</v>
      </c>
      <c r="E306" s="2">
        <v>0</v>
      </c>
      <c r="F306" s="2">
        <v>0</v>
      </c>
      <c r="G306" s="3">
        <f t="shared" si="12"/>
        <v>804331.00925</v>
      </c>
      <c r="H306" s="3">
        <f t="shared" si="13"/>
        <v>0.59999999997671694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4931221.4400000004</v>
      </c>
      <c r="D355" s="2">
        <f>'PR-RAS'!E360</f>
        <v>4850410.63</v>
      </c>
      <c r="E355" s="2">
        <v>0</v>
      </c>
      <c r="F355" s="2">
        <v>0</v>
      </c>
      <c r="G355" s="3">
        <f t="shared" si="12"/>
        <v>5179743.1157999998</v>
      </c>
      <c r="H355" s="3">
        <f t="shared" si="13"/>
        <v>0.81000000052154064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20187.5</v>
      </c>
      <c r="D356" s="2">
        <f>'PR-RAS'!E361</f>
        <v>211929.62</v>
      </c>
      <c r="E356" s="2">
        <v>0</v>
      </c>
      <c r="F356" s="2">
        <v>0</v>
      </c>
      <c r="G356" s="3">
        <f t="shared" si="12"/>
        <v>157636.59269999998</v>
      </c>
      <c r="H356" s="3">
        <f t="shared" si="13"/>
        <v>0.88000000000465661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48510</v>
      </c>
      <c r="E357" s="2">
        <v>0</v>
      </c>
      <c r="F357" s="2">
        <v>0</v>
      </c>
      <c r="G357" s="3">
        <f t="shared" si="12"/>
        <v>34539.119999999995</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48510</v>
      </c>
      <c r="E358" s="2">
        <v>0</v>
      </c>
      <c r="F358" s="2">
        <v>0</v>
      </c>
      <c r="G358" s="3">
        <f t="shared" si="12"/>
        <v>34636.14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20187.5</v>
      </c>
      <c r="D361" s="2">
        <f>'PR-RAS'!E366</f>
        <v>163419.62</v>
      </c>
      <c r="E361" s="2">
        <v>0</v>
      </c>
      <c r="F361" s="2">
        <v>0</v>
      </c>
      <c r="G361" s="3">
        <f t="shared" si="12"/>
        <v>124929.62639999999</v>
      </c>
      <c r="H361" s="3">
        <f t="shared" si="13"/>
        <v>0.88000000000465661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20187.5</v>
      </c>
      <c r="D367" s="2">
        <f>'PR-RAS'!E372</f>
        <v>163419.62</v>
      </c>
      <c r="E367" s="2">
        <v>0</v>
      </c>
      <c r="F367" s="2">
        <v>0</v>
      </c>
      <c r="G367" s="3">
        <f t="shared" si="12"/>
        <v>127011.78684</v>
      </c>
      <c r="H367" s="3">
        <f t="shared" si="13"/>
        <v>0.88000000000465661</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4911033.9400000004</v>
      </c>
      <c r="D368" s="2">
        <f>'PR-RAS'!E373</f>
        <v>4638481.01</v>
      </c>
      <c r="E368" s="2">
        <v>0</v>
      </c>
      <c r="F368" s="2">
        <v>0</v>
      </c>
      <c r="G368" s="3">
        <f t="shared" si="12"/>
        <v>5206994.5173200006</v>
      </c>
      <c r="H368" s="3">
        <f t="shared" si="13"/>
        <v>6.9999999366700649E-2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4888454.03</v>
      </c>
      <c r="D369" s="2">
        <f>'PR-RAS'!E374</f>
        <v>4606623</v>
      </c>
      <c r="E369" s="2">
        <v>0</v>
      </c>
      <c r="F369" s="2">
        <v>0</v>
      </c>
      <c r="G369" s="3">
        <f t="shared" si="12"/>
        <v>5189425.6110400008</v>
      </c>
      <c r="H369" s="3">
        <f t="shared" si="13"/>
        <v>3.0000000260770321E-2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4858716.53</v>
      </c>
      <c r="D371" s="2">
        <f>'PR-RAS'!E376</f>
        <v>4517972.6900000004</v>
      </c>
      <c r="E371" s="2">
        <v>0</v>
      </c>
      <c r="F371" s="2">
        <v>0</v>
      </c>
      <c r="G371" s="3">
        <f t="shared" si="12"/>
        <v>5141024.9067000002</v>
      </c>
      <c r="H371" s="3">
        <f t="shared" si="13"/>
        <v>0.77999999932944775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29737.5</v>
      </c>
      <c r="D373" s="2">
        <f>'PR-RAS'!E378</f>
        <v>88650.31</v>
      </c>
      <c r="E373" s="2">
        <v>0</v>
      </c>
      <c r="F373" s="2">
        <v>0</v>
      </c>
      <c r="G373" s="3">
        <f t="shared" si="12"/>
        <v>77018.180639999991</v>
      </c>
      <c r="H373" s="3">
        <f t="shared" si="13"/>
        <v>0.80999999999767169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8267.6</v>
      </c>
      <c r="E374" s="2">
        <v>0</v>
      </c>
      <c r="F374" s="2">
        <v>0</v>
      </c>
      <c r="G374" s="3">
        <f t="shared" si="12"/>
        <v>6167.6296000000002</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8267.6</v>
      </c>
      <c r="E375" s="2">
        <v>0</v>
      </c>
      <c r="F375" s="2">
        <v>0</v>
      </c>
      <c r="G375" s="3">
        <f t="shared" si="12"/>
        <v>6184.1648000000005</v>
      </c>
      <c r="H375" s="3">
        <f t="shared" si="13"/>
        <v>0.3999999999996362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22579.91</v>
      </c>
      <c r="D383" s="2">
        <f>'PR-RAS'!E388</f>
        <v>23590.41</v>
      </c>
      <c r="E383" s="2">
        <v>0</v>
      </c>
      <c r="F383" s="2">
        <v>0</v>
      </c>
      <c r="G383" s="3">
        <f t="shared" si="12"/>
        <v>26648.598859999998</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22579.91</v>
      </c>
      <c r="D384" s="2">
        <f>'PR-RAS'!E389</f>
        <v>23590.41</v>
      </c>
      <c r="E384" s="2">
        <v>0</v>
      </c>
      <c r="F384" s="2">
        <v>0</v>
      </c>
      <c r="G384" s="3">
        <f t="shared" si="12"/>
        <v>26718.35959</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4044684.0900000003</v>
      </c>
      <c r="D413" s="2">
        <f>'PR-RAS'!E418</f>
        <v>3975103.88</v>
      </c>
      <c r="E413" s="2">
        <v>0</v>
      </c>
      <c r="F413" s="2">
        <v>0</v>
      </c>
      <c r="G413" s="3">
        <f t="shared" si="12"/>
        <v>4941895.4421999995</v>
      </c>
      <c r="H413" s="3">
        <f t="shared" si="13"/>
        <v>0.21000000042840838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1771452.2</v>
      </c>
      <c r="D414" s="2">
        <f>'PR-RAS'!E419</f>
        <v>0</v>
      </c>
      <c r="E414" s="2">
        <v>0</v>
      </c>
      <c r="F414" s="2">
        <v>0</v>
      </c>
      <c r="G414" s="3">
        <f t="shared" si="12"/>
        <v>731609.75859999994</v>
      </c>
      <c r="H414" s="3">
        <f t="shared" si="13"/>
        <v>0.19999999995343387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2273231.89</v>
      </c>
      <c r="E415" s="2">
        <v>0</v>
      </c>
      <c r="F415" s="2">
        <v>0</v>
      </c>
      <c r="G415" s="3">
        <f t="shared" si="12"/>
        <v>1882236.00492</v>
      </c>
      <c r="H415" s="3">
        <f t="shared" si="13"/>
        <v>0.10999999986961484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154648.6</v>
      </c>
      <c r="D416" s="2">
        <f>'PR-RAS'!E421</f>
        <v>32408.42</v>
      </c>
      <c r="E416" s="2">
        <v>0</v>
      </c>
      <c r="F416" s="2">
        <v>0</v>
      </c>
      <c r="G416" s="3">
        <f t="shared" si="12"/>
        <v>91078.157599999991</v>
      </c>
      <c r="H416" s="3">
        <f t="shared" si="13"/>
        <v>0.819999999992433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6018294.4899999993</v>
      </c>
      <c r="D417" s="2">
        <f>'PR-RAS'!E422</f>
        <v>9245750.0199999996</v>
      </c>
      <c r="E417" s="2">
        <v>0</v>
      </c>
      <c r="F417" s="2">
        <v>0</v>
      </c>
      <c r="G417" s="3">
        <f t="shared" si="12"/>
        <v>10196074.524479998</v>
      </c>
      <c r="H417" s="3">
        <f t="shared" si="13"/>
        <v>0.50999999884516001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8619198.4499999993</v>
      </c>
      <c r="D418" s="2">
        <f>'PR-RAS'!E423</f>
        <v>9949297.3999999985</v>
      </c>
      <c r="E418" s="2">
        <v>0</v>
      </c>
      <c r="F418" s="2">
        <v>0</v>
      </c>
      <c r="G418" s="3">
        <f t="shared" si="12"/>
        <v>11891919.785249999</v>
      </c>
      <c r="H418" s="3">
        <f t="shared" si="13"/>
        <v>0.84999999776482582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2600903.96</v>
      </c>
      <c r="D420" s="2">
        <f>'PR-RAS'!E425</f>
        <v>703547.37999999896</v>
      </c>
      <c r="E420" s="2">
        <v>0</v>
      </c>
      <c r="F420" s="2">
        <v>0</v>
      </c>
      <c r="G420" s="3">
        <f t="shared" si="12"/>
        <v>1679351.4636799991</v>
      </c>
      <c r="H420" s="3">
        <f t="shared" si="13"/>
        <v>0.41999999899417162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2690194.27</v>
      </c>
      <c r="D421" s="2">
        <f>'PR-RAS'!E426</f>
        <v>0</v>
      </c>
      <c r="E421" s="2">
        <v>0</v>
      </c>
      <c r="F421" s="2">
        <v>0</v>
      </c>
      <c r="G421" s="3">
        <f t="shared" si="12"/>
        <v>1129881.5933999999</v>
      </c>
      <c r="H421" s="3">
        <f t="shared" si="13"/>
        <v>0.27000000001862645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145582.61000000034</v>
      </c>
      <c r="E422" s="2">
        <v>0</v>
      </c>
      <c r="F422" s="2">
        <v>0</v>
      </c>
      <c r="G422" s="3">
        <f t="shared" si="12"/>
        <v>122580.55762000028</v>
      </c>
      <c r="H422" s="3">
        <f t="shared" si="13"/>
        <v>0.38999999966472387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521722.80000000005</v>
      </c>
      <c r="D423" s="2">
        <f>'PR-RAS'!E428</f>
        <v>416837.08999999997</v>
      </c>
      <c r="E423" s="2">
        <v>0</v>
      </c>
      <c r="F423" s="2">
        <v>0</v>
      </c>
      <c r="G423" s="3">
        <f t="shared" si="12"/>
        <v>571977.52555999998</v>
      </c>
      <c r="H423" s="3">
        <f t="shared" si="13"/>
        <v>0.28999999992083758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2593785.9700000002</v>
      </c>
      <c r="D424" s="2">
        <f>'PR-RAS'!E430</f>
        <v>3572935.79</v>
      </c>
      <c r="E424" s="2">
        <v>0</v>
      </c>
      <c r="F424" s="2">
        <v>0</v>
      </c>
      <c r="G424" s="3">
        <f t="shared" si="12"/>
        <v>4119875.14365</v>
      </c>
      <c r="H424" s="3">
        <f t="shared" si="13"/>
        <v>0.23999999975785613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2593785.9700000002</v>
      </c>
      <c r="D485" s="2">
        <f>'PR-RAS'!E491</f>
        <v>3572935.79</v>
      </c>
      <c r="E485" s="2">
        <v>0</v>
      </c>
      <c r="F485" s="2">
        <v>0</v>
      </c>
      <c r="G485" s="3">
        <f t="shared" si="12"/>
        <v>4713994.2542000003</v>
      </c>
      <c r="H485" s="3">
        <f t="shared" si="13"/>
        <v>0.23999999975785613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2593785.9700000002</v>
      </c>
      <c r="D491" s="2">
        <f>'PR-RAS'!E497</f>
        <v>3572935.79</v>
      </c>
      <c r="E491" s="2">
        <v>0</v>
      </c>
      <c r="F491" s="2">
        <v>0</v>
      </c>
      <c r="G491" s="3">
        <f t="shared" si="12"/>
        <v>4772432.1995000001</v>
      </c>
      <c r="H491" s="3">
        <f t="shared" si="13"/>
        <v>0.23999999975785613</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2593785.9700000002</v>
      </c>
      <c r="D492" s="2">
        <f>'PR-RAS'!E498</f>
        <v>3572935.79</v>
      </c>
      <c r="E492" s="2">
        <v>0</v>
      </c>
      <c r="F492" s="2">
        <v>0</v>
      </c>
      <c r="G492" s="3">
        <f t="shared" si="12"/>
        <v>4782171.8570500007</v>
      </c>
      <c r="H492" s="3">
        <f t="shared" si="13"/>
        <v>0.23999999975785613</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1126176.18</v>
      </c>
      <c r="E529" s="2">
        <v>0</v>
      </c>
      <c r="F529" s="2">
        <v>0</v>
      </c>
      <c r="G529" s="3">
        <f t="shared" ref="G529:G836" si="14">(B529/1000)*(C529*1+D529*2)</f>
        <v>1189242.04608</v>
      </c>
      <c r="H529" s="3">
        <f t="shared" ref="H529:H836" si="15">ABS(C529-ROUND(C529,0))+ABS(D529-ROUND(D529,0))</f>
        <v>0.17999999993480742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1126176.18</v>
      </c>
      <c r="E591" s="2">
        <v>0</v>
      </c>
      <c r="F591" s="2">
        <v>0</v>
      </c>
      <c r="G591" s="3">
        <f t="shared" si="14"/>
        <v>1328887.8923999998</v>
      </c>
      <c r="H591" s="3">
        <f t="shared" si="15"/>
        <v>0.17999999993480742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1126176.18</v>
      </c>
      <c r="E603" s="2">
        <v>0</v>
      </c>
      <c r="F603" s="2">
        <v>0</v>
      </c>
      <c r="G603" s="3">
        <f t="shared" si="14"/>
        <v>1355916.1207199998</v>
      </c>
      <c r="H603" s="3">
        <f t="shared" si="15"/>
        <v>0.17999999993480742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1126176.18</v>
      </c>
      <c r="E604" s="2">
        <v>0</v>
      </c>
      <c r="F604" s="2">
        <v>0</v>
      </c>
      <c r="G604" s="3">
        <f t="shared" si="14"/>
        <v>1358168.4730799999</v>
      </c>
      <c r="H604" s="3">
        <f t="shared" si="15"/>
        <v>0.17999999993480742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2593785.9700000002</v>
      </c>
      <c r="D633" s="2">
        <f>'PR-RAS'!E639</f>
        <v>2446759.6100000003</v>
      </c>
      <c r="E633" s="2">
        <v>0</v>
      </c>
      <c r="F633" s="2">
        <v>0</v>
      </c>
      <c r="G633" s="3">
        <f t="shared" si="14"/>
        <v>4731976.8800800005</v>
      </c>
      <c r="H633" s="3">
        <f t="shared" si="15"/>
        <v>0.41999999945983291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2593785.9700000002</v>
      </c>
      <c r="E635" s="2">
        <v>0</v>
      </c>
      <c r="F635" s="2">
        <v>0</v>
      </c>
      <c r="G635" s="3">
        <f t="shared" si="14"/>
        <v>3288920.6099600005</v>
      </c>
      <c r="H635" s="3">
        <f t="shared" si="15"/>
        <v>2.9999999795109034E-2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234872.92</v>
      </c>
      <c r="D636" s="2">
        <f>'PR-RAS'!E642</f>
        <v>0</v>
      </c>
      <c r="E636" s="2">
        <v>0</v>
      </c>
      <c r="F636" s="2">
        <v>0</v>
      </c>
      <c r="G636" s="3">
        <f t="shared" si="14"/>
        <v>149144.30420000001</v>
      </c>
      <c r="H636" s="3">
        <f t="shared" si="15"/>
        <v>7.9999999987194315E-2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8612080.459999999</v>
      </c>
      <c r="D637" s="2">
        <f>'PR-RAS'!E643</f>
        <v>12818685.809999999</v>
      </c>
      <c r="E637" s="2">
        <v>0</v>
      </c>
      <c r="F637" s="2">
        <v>0</v>
      </c>
      <c r="G637" s="3">
        <f t="shared" si="14"/>
        <v>21782651.522879999</v>
      </c>
      <c r="H637" s="3">
        <f t="shared" si="15"/>
        <v>0.65000000037252903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8619198.4499999993</v>
      </c>
      <c r="D638" s="2">
        <f>'PR-RAS'!E644</f>
        <v>11075473.579999998</v>
      </c>
      <c r="E638" s="2">
        <v>0</v>
      </c>
      <c r="F638" s="2">
        <v>0</v>
      </c>
      <c r="G638" s="3">
        <f t="shared" si="14"/>
        <v>19600582.753569998</v>
      </c>
      <c r="H638" s="3">
        <f t="shared" si="15"/>
        <v>0.87000000104308128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1743212.2300000004</v>
      </c>
      <c r="E639" s="2">
        <v>0</v>
      </c>
      <c r="F639" s="2">
        <v>0</v>
      </c>
      <c r="G639" s="3">
        <f t="shared" si="14"/>
        <v>2224338.8054800006</v>
      </c>
      <c r="H639" s="3">
        <f t="shared" si="15"/>
        <v>0.23000000044703484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7117.9900000002235</v>
      </c>
      <c r="D640" s="2">
        <f>'PR-RAS'!E646</f>
        <v>0</v>
      </c>
      <c r="E640" s="2">
        <v>0</v>
      </c>
      <c r="F640" s="2">
        <v>0</v>
      </c>
      <c r="G640" s="3">
        <f t="shared" si="14"/>
        <v>4548.3956100001433</v>
      </c>
      <c r="H640" s="3">
        <f t="shared" si="15"/>
        <v>9.9999997764825821E-3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2455321.35</v>
      </c>
      <c r="D641" s="2">
        <f>'PR-RAS'!E647</f>
        <v>2448203.36</v>
      </c>
      <c r="E641" s="2">
        <v>0</v>
      </c>
      <c r="F641" s="2">
        <v>0</v>
      </c>
      <c r="G641" s="3">
        <f t="shared" si="14"/>
        <v>4705105.9648000002</v>
      </c>
      <c r="H641" s="3">
        <f t="shared" si="15"/>
        <v>0.7099999999627471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2448203.36</v>
      </c>
      <c r="D643" s="2">
        <f>'PR-RAS'!E649</f>
        <v>4191415.5900000003</v>
      </c>
      <c r="E643" s="2">
        <v>0</v>
      </c>
      <c r="F643" s="2">
        <v>0</v>
      </c>
      <c r="G643" s="3">
        <f t="shared" si="14"/>
        <v>6953524.1746800011</v>
      </c>
      <c r="H643" s="3">
        <f t="shared" si="15"/>
        <v>0.76999999955296516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2466058.4300000002</v>
      </c>
      <c r="D646" s="2">
        <f>'PR-RAS'!E653</f>
        <v>2448940.04</v>
      </c>
      <c r="E646" s="2">
        <v>0</v>
      </c>
      <c r="F646" s="2">
        <v>0</v>
      </c>
      <c r="G646" s="3">
        <f t="shared" si="14"/>
        <v>4749740.3389499998</v>
      </c>
      <c r="H646" s="3">
        <f t="shared" si="15"/>
        <v>0.47000000020489097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8616080.4600000009</v>
      </c>
      <c r="D647" s="2">
        <f>'PR-RAS'!E654</f>
        <v>12826287.279999999</v>
      </c>
      <c r="E647" s="2">
        <v>0</v>
      </c>
      <c r="F647" s="2">
        <v>0</v>
      </c>
      <c r="G647" s="3">
        <f t="shared" si="14"/>
        <v>22137551.142919999</v>
      </c>
      <c r="H647" s="3">
        <f t="shared" si="15"/>
        <v>0.74000000022351742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8633198.8499999996</v>
      </c>
      <c r="D648" s="2">
        <f>'PR-RAS'!E655</f>
        <v>11084493.85</v>
      </c>
      <c r="E648" s="2">
        <v>0</v>
      </c>
      <c r="F648" s="2">
        <v>0</v>
      </c>
      <c r="G648" s="3">
        <f t="shared" si="14"/>
        <v>19929014.69785</v>
      </c>
      <c r="H648" s="3">
        <f t="shared" si="15"/>
        <v>0.30000000074505806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2448940.040000001</v>
      </c>
      <c r="D649" s="2">
        <f>'PR-RAS'!E656</f>
        <v>4190733.4700000007</v>
      </c>
      <c r="E649" s="2">
        <v>0</v>
      </c>
      <c r="F649" s="2">
        <v>0</v>
      </c>
      <c r="G649" s="3">
        <f t="shared" si="14"/>
        <v>7018103.7230400015</v>
      </c>
      <c r="H649" s="3">
        <f t="shared" si="15"/>
        <v>0.51000000163912773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11</v>
      </c>
      <c r="E650" s="2">
        <v>0</v>
      </c>
      <c r="F650" s="2">
        <v>0</v>
      </c>
      <c r="G650" s="3">
        <f t="shared" si="14"/>
        <v>20.768000000000001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11</v>
      </c>
      <c r="E652" s="2">
        <v>0</v>
      </c>
      <c r="F652" s="2">
        <v>0</v>
      </c>
      <c r="G652" s="3">
        <f t="shared" si="14"/>
        <v>20.832000000000001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509.55</v>
      </c>
      <c r="D660" s="2">
        <f>'PR-RAS'!E667</f>
        <v>0</v>
      </c>
      <c r="E660" s="2">
        <v>0</v>
      </c>
      <c r="F660" s="2">
        <v>0</v>
      </c>
      <c r="G660" s="3">
        <f t="shared" si="14"/>
        <v>335.79345000000001</v>
      </c>
      <c r="H660" s="3">
        <f t="shared" si="15"/>
        <v>0.44999999999998863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878809.67</v>
      </c>
      <c r="D662" s="2">
        <f>'PR-RAS'!E669</f>
        <v>1002775.76</v>
      </c>
      <c r="E662" s="2">
        <v>0</v>
      </c>
      <c r="F662" s="2">
        <v>0</v>
      </c>
      <c r="G662" s="3">
        <f t="shared" si="14"/>
        <v>1906562.7465900001</v>
      </c>
      <c r="H662" s="3">
        <f t="shared" si="15"/>
        <v>0.56999999994877726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59716.7</v>
      </c>
      <c r="D663" s="2">
        <f>'PR-RAS'!E670</f>
        <v>0</v>
      </c>
      <c r="E663" s="2">
        <v>0</v>
      </c>
      <c r="F663" s="2">
        <v>0</v>
      </c>
      <c r="G663" s="3">
        <f t="shared" si="14"/>
        <v>39532.455399999999</v>
      </c>
      <c r="H663" s="3">
        <f t="shared" si="15"/>
        <v>0.30000000000291038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78062</v>
      </c>
      <c r="D667" s="2">
        <f>'PR-RAS'!E674</f>
        <v>327422.26</v>
      </c>
      <c r="E667" s="2">
        <v>0</v>
      </c>
      <c r="F667" s="2">
        <v>0</v>
      </c>
      <c r="G667" s="3">
        <f t="shared" si="14"/>
        <v>488115.74232000002</v>
      </c>
      <c r="H667" s="3">
        <f t="shared" si="15"/>
        <v>0.26000000000931323</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91307.5</v>
      </c>
      <c r="D675" s="2">
        <f>'PR-RAS'!E682</f>
        <v>2020028.17</v>
      </c>
      <c r="E675" s="2">
        <v>0</v>
      </c>
      <c r="F675" s="2">
        <v>0</v>
      </c>
      <c r="G675" s="3">
        <f t="shared" si="14"/>
        <v>2784539.2281599999</v>
      </c>
      <c r="H675" s="3">
        <f t="shared" si="15"/>
        <v>0.66999999992549419</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786595.38</v>
      </c>
      <c r="D699" s="2">
        <f>'PR-RAS'!E706</f>
        <v>1482379.84</v>
      </c>
      <c r="E699" s="2">
        <v>0</v>
      </c>
      <c r="F699" s="2">
        <v>0</v>
      </c>
      <c r="G699" s="3">
        <f t="shared" si="14"/>
        <v>2618445.83188</v>
      </c>
      <c r="H699" s="3">
        <f t="shared" si="15"/>
        <v>0.53999999992083758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5488.01</v>
      </c>
      <c r="D727" s="2">
        <f>'PR-RAS'!E734</f>
        <v>6612.38</v>
      </c>
      <c r="E727" s="2">
        <v>0</v>
      </c>
      <c r="F727" s="2">
        <v>0</v>
      </c>
      <c r="G727" s="3">
        <f t="shared" si="14"/>
        <v>13585.471019999999</v>
      </c>
      <c r="H727" s="3">
        <f t="shared" si="15"/>
        <v>0.39000000000032742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13168.88</v>
      </c>
      <c r="D731" s="2">
        <f>'PR-RAS'!E738</f>
        <v>20606.45</v>
      </c>
      <c r="E731" s="2">
        <v>0</v>
      </c>
      <c r="F731" s="2">
        <v>0</v>
      </c>
      <c r="G731" s="3">
        <f t="shared" si="14"/>
        <v>39698.699399999998</v>
      </c>
      <c r="H731" s="3">
        <f t="shared" si="15"/>
        <v>0.57000000000152795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7229.49</v>
      </c>
      <c r="D734" s="2">
        <f>'PR-RAS'!E741</f>
        <v>8409.4</v>
      </c>
      <c r="E734" s="2">
        <v>0</v>
      </c>
      <c r="F734" s="2">
        <v>0</v>
      </c>
      <c r="G734" s="3">
        <f t="shared" si="14"/>
        <v>17627.396570000001</v>
      </c>
      <c r="H734" s="3">
        <f t="shared" si="15"/>
        <v>0.88999999999941792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482.8</v>
      </c>
      <c r="D735" s="2">
        <f>'PR-RAS'!E742</f>
        <v>509.29</v>
      </c>
      <c r="E735" s="2">
        <v>0</v>
      </c>
      <c r="F735" s="2">
        <v>0</v>
      </c>
      <c r="G735" s="3">
        <f t="shared" si="14"/>
        <v>1102.0129200000001</v>
      </c>
      <c r="H735" s="3">
        <f t="shared" si="15"/>
        <v>0.49000000000000909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10133.83</v>
      </c>
      <c r="D752" s="2">
        <f>'PR-RAS'!E759</f>
        <v>116289.19</v>
      </c>
      <c r="E752" s="2">
        <v>0</v>
      </c>
      <c r="F752" s="2">
        <v>0</v>
      </c>
      <c r="G752" s="3">
        <f t="shared" si="14"/>
        <v>182276.86971</v>
      </c>
      <c r="H752" s="3">
        <f t="shared" si="15"/>
        <v>0.36000000000240107</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4785.1099999999997</v>
      </c>
      <c r="D770" s="2">
        <f>'PR-RAS'!E777</f>
        <v>3102.59</v>
      </c>
      <c r="E770" s="2">
        <v>0</v>
      </c>
      <c r="F770" s="2">
        <v>0</v>
      </c>
      <c r="G770" s="3">
        <f t="shared" si="14"/>
        <v>8451.533010000001</v>
      </c>
      <c r="H770" s="3">
        <f t="shared" si="15"/>
        <v>0.51999999999952706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727409.03</v>
      </c>
      <c r="D843" s="2">
        <f>'PR-RAS'!E850</f>
        <v>921839.11</v>
      </c>
      <c r="E843" s="2">
        <v>0</v>
      </c>
      <c r="F843" s="2">
        <v>0</v>
      </c>
      <c r="G843" s="3">
        <f t="shared" si="34"/>
        <v>2164855.4644999998</v>
      </c>
      <c r="H843" s="3">
        <f t="shared" si="35"/>
        <v>0.14000000001396984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76119.67</v>
      </c>
      <c r="D844" s="2">
        <f>'PR-RAS'!E851</f>
        <v>109427.15</v>
      </c>
      <c r="E844" s="2">
        <v>0</v>
      </c>
      <c r="F844" s="2">
        <v>0</v>
      </c>
      <c r="G844" s="3">
        <f t="shared" si="34"/>
        <v>248663.05670999998</v>
      </c>
      <c r="H844" s="3">
        <f t="shared" si="35"/>
        <v>0.47999999999592546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58596.2</v>
      </c>
      <c r="D848" s="2">
        <f>'PR-RAS'!E855</f>
        <v>68652.33</v>
      </c>
      <c r="E848" s="2">
        <v>0</v>
      </c>
      <c r="F848" s="2">
        <v>0</v>
      </c>
      <c r="G848" s="3">
        <f t="shared" si="34"/>
        <v>165928.02841999999</v>
      </c>
      <c r="H848" s="3">
        <f t="shared" si="35"/>
        <v>0.52999999999883585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27967129.669999998</v>
      </c>
      <c r="D1011" s="7">
        <f>BILANCA!E6</f>
        <v>33385506.119999997</v>
      </c>
      <c r="E1011" s="7">
        <v>0</v>
      </c>
      <c r="F1011" s="7">
        <v>0</v>
      </c>
      <c r="G1011" s="8">
        <f t="shared" ref="G1011:G1306" si="38">B1011/1000*C1011+B1011/500*D1011</f>
        <v>94738.141909999991</v>
      </c>
      <c r="H1011" s="8">
        <f t="shared" si="35"/>
        <v>0.44999999925494194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24890681.079999998</v>
      </c>
      <c r="D1012" s="2">
        <f>BILANCA!E7</f>
        <v>28671172.049999997</v>
      </c>
      <c r="E1012" s="2">
        <v>0</v>
      </c>
      <c r="F1012" s="2">
        <v>0</v>
      </c>
      <c r="G1012" s="3">
        <f t="shared" si="38"/>
        <v>164466.05035999999</v>
      </c>
      <c r="H1012" s="3">
        <f t="shared" si="35"/>
        <v>0.12999999523162842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12124756.9</v>
      </c>
      <c r="D1013" s="2">
        <f>BILANCA!E8</f>
        <v>11261523.17</v>
      </c>
      <c r="E1013" s="2">
        <v>0</v>
      </c>
      <c r="F1013" s="2">
        <v>0</v>
      </c>
      <c r="G1013" s="3">
        <f t="shared" si="38"/>
        <v>103943.40972</v>
      </c>
      <c r="H1013" s="3">
        <f t="shared" si="35"/>
        <v>0.26999999955296516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12124756.9</v>
      </c>
      <c r="D1014" s="2">
        <f>BILANCA!E9</f>
        <v>11261523.17</v>
      </c>
      <c r="E1014" s="2">
        <v>0</v>
      </c>
      <c r="F1014" s="2">
        <v>0</v>
      </c>
      <c r="G1014" s="3">
        <f t="shared" si="38"/>
        <v>138591.21296</v>
      </c>
      <c r="H1014" s="3">
        <f t="shared" si="35"/>
        <v>0.26999999955296516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12765924.18</v>
      </c>
      <c r="D1017" s="2">
        <f>BILANCA!E12</f>
        <v>17409648.879999999</v>
      </c>
      <c r="E1017" s="2">
        <v>0</v>
      </c>
      <c r="F1017" s="2">
        <v>0</v>
      </c>
      <c r="G1017" s="3">
        <f t="shared" si="38"/>
        <v>333096.55358000001</v>
      </c>
      <c r="H1017" s="3">
        <f t="shared" si="35"/>
        <v>0.30000000074505806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12668189.200000001</v>
      </c>
      <c r="D1018" s="2">
        <f>BILANCA!E13</f>
        <v>17302304.41</v>
      </c>
      <c r="E1018" s="2">
        <v>0</v>
      </c>
      <c r="F1018" s="2">
        <v>0</v>
      </c>
      <c r="G1018" s="3">
        <f t="shared" si="38"/>
        <v>378182.38416000002</v>
      </c>
      <c r="H1018" s="3">
        <f t="shared" si="35"/>
        <v>0.6100000012665987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6456411.6699999999</v>
      </c>
      <c r="D1020" s="2">
        <f>BILANCA!E15</f>
        <v>10877612.35</v>
      </c>
      <c r="E1020" s="2">
        <v>0</v>
      </c>
      <c r="F1020" s="2">
        <v>0</v>
      </c>
      <c r="G1020" s="3">
        <f t="shared" si="38"/>
        <v>282116.36369999999</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2769492.2</v>
      </c>
      <c r="D1021" s="2">
        <f>BILANCA!E16</f>
        <v>2769492.2</v>
      </c>
      <c r="E1021" s="2">
        <v>0</v>
      </c>
      <c r="F1021" s="2">
        <v>0</v>
      </c>
      <c r="G1021" s="3">
        <f t="shared" si="38"/>
        <v>91393.242599999998</v>
      </c>
      <c r="H1021" s="3">
        <f t="shared" si="35"/>
        <v>0.40000000037252903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3442285.33</v>
      </c>
      <c r="D1022" s="2">
        <f>BILANCA!E17</f>
        <v>3655199.86</v>
      </c>
      <c r="E1022" s="2">
        <v>0</v>
      </c>
      <c r="F1022" s="2">
        <v>0</v>
      </c>
      <c r="G1022" s="3">
        <f t="shared" si="38"/>
        <v>129032.2206</v>
      </c>
      <c r="H1022" s="3">
        <f t="shared" si="35"/>
        <v>0.47000000020489097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75691.790000000008</v>
      </c>
      <c r="D1024" s="2">
        <f>BILANCA!E19</f>
        <v>68337.820000000022</v>
      </c>
      <c r="E1024" s="2">
        <v>0</v>
      </c>
      <c r="F1024" s="2">
        <v>0</v>
      </c>
      <c r="G1024" s="3">
        <f t="shared" si="38"/>
        <v>2973.1440200000006</v>
      </c>
      <c r="H1024" s="3">
        <f t="shared" si="35"/>
        <v>0.38999999997031409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69347.23</v>
      </c>
      <c r="D1025" s="2">
        <f>BILANCA!E20</f>
        <v>72804.84</v>
      </c>
      <c r="E1025" s="2">
        <v>0</v>
      </c>
      <c r="F1025" s="2">
        <v>0</v>
      </c>
      <c r="G1025" s="3">
        <f t="shared" si="38"/>
        <v>3224.35365</v>
      </c>
      <c r="H1025" s="3">
        <f t="shared" si="35"/>
        <v>0.38999999999941792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26541.99</v>
      </c>
      <c r="D1026" s="2">
        <f>BILANCA!E21</f>
        <v>26541.99</v>
      </c>
      <c r="E1026" s="2">
        <v>0</v>
      </c>
      <c r="F1026" s="2">
        <v>0</v>
      </c>
      <c r="G1026" s="3">
        <f t="shared" si="38"/>
        <v>1274.0155200000002</v>
      </c>
      <c r="H1026" s="3">
        <f t="shared" si="35"/>
        <v>1.9999999996798579E-2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637.07000000000005</v>
      </c>
      <c r="D1027" s="2">
        <f>BILANCA!E22</f>
        <v>637.07000000000005</v>
      </c>
      <c r="E1027" s="2">
        <v>0</v>
      </c>
      <c r="F1027" s="2">
        <v>0</v>
      </c>
      <c r="G1027" s="3">
        <f t="shared" si="38"/>
        <v>32.490570000000005</v>
      </c>
      <c r="H1027" s="3">
        <f t="shared" si="35"/>
        <v>0.14000000000010004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67798.13</v>
      </c>
      <c r="D1031" s="2">
        <f>BILANCA!E26</f>
        <v>67798.13</v>
      </c>
      <c r="E1031" s="2">
        <v>0</v>
      </c>
      <c r="F1031" s="2">
        <v>0</v>
      </c>
      <c r="G1031" s="3">
        <f t="shared" si="38"/>
        <v>4271.2821900000008</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88632.63</v>
      </c>
      <c r="D1033" s="2">
        <f>BILANCA!E28</f>
        <v>99444.21</v>
      </c>
      <c r="E1033" s="2">
        <v>0</v>
      </c>
      <c r="F1033" s="2">
        <v>0</v>
      </c>
      <c r="G1033" s="3">
        <f t="shared" si="38"/>
        <v>6612.9841500000002</v>
      </c>
      <c r="H1033" s="3">
        <f t="shared" si="35"/>
        <v>0.58000000000174623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21119.439999999999</v>
      </c>
      <c r="D1034" s="2">
        <f>BILANCA!E29</f>
        <v>38082.9</v>
      </c>
      <c r="E1034" s="2">
        <v>0</v>
      </c>
      <c r="F1034" s="2">
        <v>0</v>
      </c>
      <c r="G1034" s="3">
        <f t="shared" si="38"/>
        <v>2334.8457600000002</v>
      </c>
      <c r="H1034" s="3">
        <f t="shared" si="35"/>
        <v>0.53999999999723514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22579.91</v>
      </c>
      <c r="D1035" s="2">
        <f>BILANCA!E30</f>
        <v>46170.32</v>
      </c>
      <c r="E1035" s="2">
        <v>0</v>
      </c>
      <c r="F1035" s="2">
        <v>0</v>
      </c>
      <c r="G1035" s="3">
        <f t="shared" si="38"/>
        <v>2873.0137500000001</v>
      </c>
      <c r="H1035" s="3">
        <f t="shared" si="35"/>
        <v>0.40999999999985448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1460.47</v>
      </c>
      <c r="D1039" s="2">
        <f>BILANCA!E34</f>
        <v>8087.42</v>
      </c>
      <c r="E1039" s="2">
        <v>0</v>
      </c>
      <c r="F1039" s="2">
        <v>0</v>
      </c>
      <c r="G1039" s="3">
        <f t="shared" si="38"/>
        <v>511.42399000000006</v>
      </c>
      <c r="H1039" s="3">
        <f t="shared" si="35"/>
        <v>0.89000000000010004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923.75</v>
      </c>
      <c r="D1040" s="2">
        <f>BILANCA!E35</f>
        <v>923.75</v>
      </c>
      <c r="E1040" s="2">
        <v>0</v>
      </c>
      <c r="F1040" s="2">
        <v>0</v>
      </c>
      <c r="G1040" s="3">
        <f t="shared" si="38"/>
        <v>83.137499999999989</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923.75</v>
      </c>
      <c r="D1042" s="2">
        <f>BILANCA!E37</f>
        <v>923.75</v>
      </c>
      <c r="E1042" s="2">
        <v>0</v>
      </c>
      <c r="F1042" s="2">
        <v>0</v>
      </c>
      <c r="G1042" s="3">
        <f t="shared" si="38"/>
        <v>88.68</v>
      </c>
      <c r="H1042" s="3">
        <f t="shared" si="3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3076448.5900000003</v>
      </c>
      <c r="D1074" s="2">
        <f>BILANCA!E69</f>
        <v>4714334.07</v>
      </c>
      <c r="E1074" s="2">
        <v>0</v>
      </c>
      <c r="F1074" s="2">
        <v>0</v>
      </c>
      <c r="G1074" s="3">
        <f t="shared" si="38"/>
        <v>800327.4707200001</v>
      </c>
      <c r="H1074" s="3">
        <f t="shared" si="35"/>
        <v>0.47999999998137355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2448940.04</v>
      </c>
      <c r="D1075" s="2">
        <f>BILANCA!E70</f>
        <v>4190733.47</v>
      </c>
      <c r="E1075" s="2">
        <v>0</v>
      </c>
      <c r="F1075" s="2">
        <v>0</v>
      </c>
      <c r="G1075" s="3">
        <f t="shared" si="38"/>
        <v>703976.45370000007</v>
      </c>
      <c r="H1075" s="3">
        <f t="shared" si="35"/>
        <v>0.51000000024214387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2448890.35</v>
      </c>
      <c r="D1076" s="2">
        <f>BILANCA!E71</f>
        <v>4190529.06</v>
      </c>
      <c r="E1076" s="2">
        <v>0</v>
      </c>
      <c r="F1076" s="2">
        <v>0</v>
      </c>
      <c r="G1076" s="3">
        <f t="shared" si="38"/>
        <v>714776.59901999997</v>
      </c>
      <c r="H1076" s="3">
        <f t="shared" si="35"/>
        <v>0.41000000014901161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2448890.35</v>
      </c>
      <c r="D1078" s="2">
        <f>BILANCA!E73</f>
        <v>4189321.6</v>
      </c>
      <c r="E1078" s="2">
        <v>0</v>
      </c>
      <c r="F1078" s="2">
        <v>0</v>
      </c>
      <c r="G1078" s="3">
        <f t="shared" si="38"/>
        <v>736272.28140000009</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1207.46</v>
      </c>
      <c r="E1080" s="2">
        <v>0</v>
      </c>
      <c r="F1080" s="2">
        <v>0</v>
      </c>
      <c r="G1080" s="3">
        <f t="shared" si="38"/>
        <v>169.04440000000002</v>
      </c>
      <c r="H1080" s="3">
        <f t="shared" si="35"/>
        <v>0.46000000000003638</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49.69</v>
      </c>
      <c r="D1085" s="2">
        <f>BILANCA!E80</f>
        <v>204.41</v>
      </c>
      <c r="E1085" s="2">
        <v>0</v>
      </c>
      <c r="F1085" s="2">
        <v>0</v>
      </c>
      <c r="G1085" s="3">
        <f t="shared" si="38"/>
        <v>34.388249999999999</v>
      </c>
      <c r="H1085" s="3">
        <f t="shared" si="35"/>
        <v>0.71999999999999886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271.11</v>
      </c>
      <c r="D1087" s="2">
        <f>BILANCA!E82</f>
        <v>1248.8699999999999</v>
      </c>
      <c r="E1087" s="2">
        <v>0</v>
      </c>
      <c r="F1087" s="2">
        <v>0</v>
      </c>
      <c r="G1087" s="3">
        <f t="shared" si="38"/>
        <v>213.20144999999999</v>
      </c>
      <c r="H1087" s="3">
        <f t="shared" si="35"/>
        <v>0.24000000000012278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271.11</v>
      </c>
      <c r="D1092" s="2">
        <f>BILANCA!E87</f>
        <v>1248.8699999999999</v>
      </c>
      <c r="E1092" s="2">
        <v>0</v>
      </c>
      <c r="F1092" s="2">
        <v>0</v>
      </c>
      <c r="G1092" s="3">
        <f t="shared" si="38"/>
        <v>227.04569999999998</v>
      </c>
      <c r="H1092" s="3">
        <f t="shared" si="35"/>
        <v>0.24000000000012278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105514.64</v>
      </c>
      <c r="D1140" s="2">
        <f>BILANCA!E135</f>
        <v>105514.64</v>
      </c>
      <c r="E1140" s="2">
        <v>0</v>
      </c>
      <c r="F1140" s="2">
        <v>0</v>
      </c>
      <c r="G1140" s="3">
        <f t="shared" si="38"/>
        <v>41150.709600000002</v>
      </c>
      <c r="H1140" s="3">
        <f t="shared" si="41"/>
        <v>0.72000000000116415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105514.64</v>
      </c>
      <c r="D1141" s="2">
        <f>BILANCA!E136</f>
        <v>105514.64</v>
      </c>
      <c r="E1141" s="2">
        <v>0</v>
      </c>
      <c r="F1141" s="2">
        <v>0</v>
      </c>
      <c r="G1141" s="3">
        <f t="shared" si="38"/>
        <v>41467.253519999998</v>
      </c>
      <c r="H1141" s="3">
        <f t="shared" si="41"/>
        <v>0.72000000000116415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105514.64</v>
      </c>
      <c r="D1145" s="2">
        <f>BILANCA!E140</f>
        <v>105514.64</v>
      </c>
      <c r="E1145" s="2">
        <v>0</v>
      </c>
      <c r="F1145" s="2">
        <v>0</v>
      </c>
      <c r="G1145" s="3">
        <f t="shared" si="38"/>
        <v>42733.429200000006</v>
      </c>
      <c r="H1145" s="3">
        <f t="shared" si="41"/>
        <v>0.72000000000116415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367074.2</v>
      </c>
      <c r="D1152" s="2">
        <f>BILANCA!E147</f>
        <v>384428.67</v>
      </c>
      <c r="E1152" s="2">
        <v>0</v>
      </c>
      <c r="F1152" s="2">
        <v>0</v>
      </c>
      <c r="G1152" s="3">
        <f t="shared" si="38"/>
        <v>161302.27867999999</v>
      </c>
      <c r="H1152" s="3">
        <f t="shared" si="41"/>
        <v>0.53000000002793968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99672.11</v>
      </c>
      <c r="D1153" s="2">
        <f>BILANCA!E148</f>
        <v>74311.37</v>
      </c>
      <c r="E1153" s="2">
        <v>0</v>
      </c>
      <c r="F1153" s="2">
        <v>0</v>
      </c>
      <c r="G1153" s="3">
        <f t="shared" si="38"/>
        <v>35506.163549999997</v>
      </c>
      <c r="H1153" s="3">
        <f t="shared" si="41"/>
        <v>0.47999999999592546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8689.43</v>
      </c>
      <c r="D1164" s="2">
        <f>BILANCA!E159</f>
        <v>20215.41</v>
      </c>
      <c r="E1164" s="2">
        <v>0</v>
      </c>
      <c r="F1164" s="2">
        <v>0</v>
      </c>
      <c r="G1164" s="3">
        <f t="shared" si="38"/>
        <v>7564.5185000000001</v>
      </c>
      <c r="H1164" s="3">
        <f t="shared" si="41"/>
        <v>0.84000000000014552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258712.66</v>
      </c>
      <c r="D1165" s="2">
        <f>BILANCA!E160</f>
        <v>289901.89</v>
      </c>
      <c r="E1165" s="2">
        <v>0</v>
      </c>
      <c r="F1165" s="2">
        <v>0</v>
      </c>
      <c r="G1165" s="3">
        <f t="shared" si="38"/>
        <v>129970.0482</v>
      </c>
      <c r="H1165" s="3">
        <f t="shared" si="41"/>
        <v>0.4499999999825377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154648.6</v>
      </c>
      <c r="D1170" s="2">
        <f>BILANCA!E165</f>
        <v>32408.42</v>
      </c>
      <c r="E1170" s="2">
        <v>0</v>
      </c>
      <c r="F1170" s="2">
        <v>0</v>
      </c>
      <c r="G1170" s="3">
        <f t="shared" si="38"/>
        <v>35114.470400000006</v>
      </c>
      <c r="H1170" s="3">
        <f t="shared" si="41"/>
        <v>0.819999999992433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154648.6</v>
      </c>
      <c r="D1171" s="2">
        <f>BILANCA!E166</f>
        <v>32408.42</v>
      </c>
      <c r="E1171" s="2">
        <v>0</v>
      </c>
      <c r="F1171" s="2">
        <v>0</v>
      </c>
      <c r="G1171" s="3">
        <f t="shared" si="38"/>
        <v>35333.935840000006</v>
      </c>
      <c r="H1171" s="3">
        <f t="shared" si="41"/>
        <v>0.819999999992433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27967129.669999998</v>
      </c>
      <c r="D1180" s="2">
        <f>BILANCA!E176</f>
        <v>33385506.120000005</v>
      </c>
      <c r="E1180" s="2">
        <v>0</v>
      </c>
      <c r="F1180" s="2">
        <v>0</v>
      </c>
      <c r="G1180" s="3">
        <f t="shared" si="38"/>
        <v>16105484.124700002</v>
      </c>
      <c r="H1180" s="3">
        <f t="shared" si="41"/>
        <v>0.45000000670552254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1007.79</v>
      </c>
      <c r="D1181" s="2">
        <f>BILANCA!E177</f>
        <v>5041112.33</v>
      </c>
      <c r="E1181" s="2">
        <v>0</v>
      </c>
      <c r="F1181" s="2">
        <v>0</v>
      </c>
      <c r="G1181" s="3">
        <f t="shared" si="38"/>
        <v>1724232.7489500002</v>
      </c>
      <c r="H1181" s="3">
        <f t="shared" si="41"/>
        <v>0.54000000007454219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987.79</v>
      </c>
      <c r="D1182" s="2">
        <f>BILANCA!E178</f>
        <v>546.75</v>
      </c>
      <c r="E1182" s="2">
        <v>0</v>
      </c>
      <c r="F1182" s="2">
        <v>0</v>
      </c>
      <c r="G1182" s="3">
        <f t="shared" si="38"/>
        <v>357.98187999999993</v>
      </c>
      <c r="H1182" s="3">
        <f t="shared" si="41"/>
        <v>0.46000000000003638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502.94</v>
      </c>
      <c r="D1184" s="2">
        <f>BILANCA!E180</f>
        <v>0</v>
      </c>
      <c r="E1184" s="2">
        <v>0</v>
      </c>
      <c r="F1184" s="2">
        <v>0</v>
      </c>
      <c r="G1184" s="3">
        <f t="shared" si="38"/>
        <v>87.511559999999989</v>
      </c>
      <c r="H1184" s="3">
        <f t="shared" si="41"/>
        <v>6.0000000000002274E-2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546.75</v>
      </c>
      <c r="E1190" s="2">
        <v>0</v>
      </c>
      <c r="F1190" s="2">
        <v>0</v>
      </c>
      <c r="G1190" s="3">
        <f>B1190/1000*C1190+B1190/500*D1190</f>
        <v>196.82999999999998</v>
      </c>
      <c r="H1190" s="3">
        <f>ABS(C1190-ROUND(C1190,0))+ABS(D1190-ROUND(D1190,0))</f>
        <v>0.25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546.75</v>
      </c>
      <c r="E1194" s="2">
        <v>0</v>
      </c>
      <c r="F1194" s="2">
        <v>0</v>
      </c>
      <c r="G1194" s="3">
        <f t="shared" si="42"/>
        <v>201.20400000000001</v>
      </c>
      <c r="H1194" s="3">
        <f t="shared" si="43"/>
        <v>0.25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484.85</v>
      </c>
      <c r="D1200" s="2">
        <f>BILANCA!E196</f>
        <v>0</v>
      </c>
      <c r="E1200" s="2">
        <v>0</v>
      </c>
      <c r="F1200" s="2">
        <v>0</v>
      </c>
      <c r="G1200" s="3">
        <f t="shared" si="38"/>
        <v>92.121500000000012</v>
      </c>
      <c r="H1200" s="3">
        <f t="shared" si="41"/>
        <v>0.14999999999997726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5040545.58</v>
      </c>
      <c r="E1223" s="2">
        <v>0</v>
      </c>
      <c r="F1223" s="2">
        <v>0</v>
      </c>
      <c r="G1223" s="3">
        <f t="shared" si="38"/>
        <v>2147272.41708</v>
      </c>
      <c r="H1223" s="3">
        <f t="shared" si="41"/>
        <v>0.41999999992549419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5040545.58</v>
      </c>
      <c r="E1224" s="2">
        <v>0</v>
      </c>
      <c r="F1224" s="2">
        <v>0</v>
      </c>
      <c r="G1224" s="3">
        <f t="shared" si="38"/>
        <v>2157353.5082399999</v>
      </c>
      <c r="H1224" s="3">
        <f t="shared" si="41"/>
        <v>0.41999999992549419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5040545.58</v>
      </c>
      <c r="E1225" s="2">
        <v>0</v>
      </c>
      <c r="F1225" s="2">
        <v>0</v>
      </c>
      <c r="G1225" s="3">
        <f t="shared" si="38"/>
        <v>2167434.5994000002</v>
      </c>
      <c r="H1225" s="3">
        <f t="shared" si="41"/>
        <v>0.41999999992549419</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20</v>
      </c>
      <c r="D1252" s="2">
        <f>BILANCA!E248</f>
        <v>20</v>
      </c>
      <c r="E1252" s="2">
        <v>0</v>
      </c>
      <c r="F1252" s="2">
        <v>0</v>
      </c>
      <c r="G1252" s="3">
        <f t="shared" si="38"/>
        <v>14.52</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20</v>
      </c>
      <c r="D1254" s="2">
        <f>BILANCA!E250</f>
        <v>20</v>
      </c>
      <c r="E1254" s="2">
        <v>0</v>
      </c>
      <c r="F1254" s="2">
        <v>0</v>
      </c>
      <c r="G1254" s="3">
        <f t="shared" si="38"/>
        <v>14.64</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27966121.879999999</v>
      </c>
      <c r="D1255" s="2">
        <f>BILANCA!E251</f>
        <v>28344393.790000003</v>
      </c>
      <c r="E1255" s="2">
        <v>0</v>
      </c>
      <c r="F1255" s="2">
        <v>0</v>
      </c>
      <c r="G1255" s="3">
        <f t="shared" si="38"/>
        <v>20740452.817699999</v>
      </c>
      <c r="H1255" s="3">
        <f t="shared" si="41"/>
        <v>0.32999999821186066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24996195.719999999</v>
      </c>
      <c r="D1256" s="2">
        <f>BILANCA!E252</f>
        <v>23736141.109999999</v>
      </c>
      <c r="E1256" s="2">
        <v>0</v>
      </c>
      <c r="F1256" s="2">
        <v>0</v>
      </c>
      <c r="G1256" s="3">
        <f t="shared" si="38"/>
        <v>17827245.573240001</v>
      </c>
      <c r="H1256" s="3">
        <f t="shared" si="41"/>
        <v>0.39000000059604645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24996195.719999999</v>
      </c>
      <c r="D1257" s="2">
        <f>BILANCA!E253</f>
        <v>28776686.690000001</v>
      </c>
      <c r="E1257" s="2">
        <v>0</v>
      </c>
      <c r="F1257" s="2">
        <v>0</v>
      </c>
      <c r="G1257" s="3">
        <f t="shared" si="38"/>
        <v>20389743.567700002</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5040545.58</v>
      </c>
      <c r="E1258" s="2">
        <v>0</v>
      </c>
      <c r="F1258" s="2">
        <v>0</v>
      </c>
      <c r="G1258" s="3">
        <f t="shared" si="38"/>
        <v>2500110.6076799999</v>
      </c>
      <c r="H1258" s="3">
        <f t="shared" si="41"/>
        <v>0.41999999992549419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2448203.36</v>
      </c>
      <c r="D1259" s="2">
        <f>BILANCA!E255</f>
        <v>4191415.59</v>
      </c>
      <c r="E1259" s="2">
        <v>0</v>
      </c>
      <c r="F1259" s="2">
        <v>0</v>
      </c>
      <c r="G1259" s="3">
        <f t="shared" si="38"/>
        <v>2696927.6004599999</v>
      </c>
      <c r="H1259" s="3">
        <f t="shared" si="41"/>
        <v>0.77000000001862645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4721435.25</v>
      </c>
      <c r="D1260" s="2">
        <f>BILANCA!E256</f>
        <v>10439751.359999999</v>
      </c>
      <c r="E1260" s="2">
        <v>0</v>
      </c>
      <c r="F1260" s="2">
        <v>0</v>
      </c>
      <c r="G1260" s="3">
        <f t="shared" si="38"/>
        <v>6400234.4924999997</v>
      </c>
      <c r="H1260" s="3">
        <f t="shared" si="41"/>
        <v>0.60999999940395355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2127649.2799999998</v>
      </c>
      <c r="D1261" s="2">
        <f>BILANCA!E257</f>
        <v>5399205.7800000003</v>
      </c>
      <c r="E1261" s="2">
        <v>0</v>
      </c>
      <c r="F1261" s="2">
        <v>0</v>
      </c>
      <c r="G1261" s="3">
        <f t="shared" si="38"/>
        <v>3244441.2708399999</v>
      </c>
      <c r="H1261" s="3">
        <f t="shared" si="41"/>
        <v>0.49999999953433871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2593785.9700000002</v>
      </c>
      <c r="D1263" s="2">
        <f>BILANCA!E259</f>
        <v>5040545.58</v>
      </c>
      <c r="E1263" s="2">
        <v>0</v>
      </c>
      <c r="F1263" s="2">
        <v>0</v>
      </c>
      <c r="G1263" s="3">
        <f t="shared" si="38"/>
        <v>3206743.91389</v>
      </c>
      <c r="H1263" s="3">
        <f t="shared" si="41"/>
        <v>0.44999999972060323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2273231.89</v>
      </c>
      <c r="D1264" s="2">
        <f>BILANCA!E260</f>
        <v>6248335.7699999996</v>
      </c>
      <c r="E1264" s="2">
        <v>0</v>
      </c>
      <c r="F1264" s="2">
        <v>0</v>
      </c>
      <c r="G1264" s="3">
        <f t="shared" si="38"/>
        <v>3751555.4712199997</v>
      </c>
      <c r="H1264" s="3">
        <f t="shared" si="41"/>
        <v>0.34000000031664968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2273231.89</v>
      </c>
      <c r="D1266" s="2">
        <f>BILANCA!E262</f>
        <v>6248335.7699999996</v>
      </c>
      <c r="E1266" s="2">
        <v>0</v>
      </c>
      <c r="F1266" s="2">
        <v>0</v>
      </c>
      <c r="G1266" s="3">
        <f t="shared" si="38"/>
        <v>3781095.2780799996</v>
      </c>
      <c r="H1266" s="3">
        <f t="shared" si="41"/>
        <v>0.34000000031664968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367074.2</v>
      </c>
      <c r="D1278" s="2">
        <f>BILANCA!E274</f>
        <v>384428.67</v>
      </c>
      <c r="E1278" s="2">
        <v>0</v>
      </c>
      <c r="F1278" s="2">
        <v>0</v>
      </c>
      <c r="G1278" s="3">
        <f t="shared" si="38"/>
        <v>304429.65272000001</v>
      </c>
      <c r="H1278" s="3">
        <f t="shared" si="41"/>
        <v>0.53000000002793968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99672.11</v>
      </c>
      <c r="D1279" s="2">
        <f>BILANCA!E275</f>
        <v>74311.37</v>
      </c>
      <c r="E1279" s="2">
        <v>0</v>
      </c>
      <c r="F1279" s="2">
        <v>0</v>
      </c>
      <c r="G1279" s="3">
        <f t="shared" ref="G1279:G1294" si="48">B1279/1000*C1279+B1279/500*D1279</f>
        <v>66791.31465</v>
      </c>
      <c r="H1279" s="3">
        <f t="shared" ref="H1279:H1294" si="49">ABS(C1279-ROUND(C1279,0))+ABS(D1279-ROUND(D1279,0))</f>
        <v>0.47999999999592546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8689.43</v>
      </c>
      <c r="D1290" s="2">
        <f>BILANCA!E286</f>
        <v>20215.41</v>
      </c>
      <c r="E1290" s="2">
        <v>0</v>
      </c>
      <c r="F1290" s="2">
        <v>0</v>
      </c>
      <c r="G1290" s="3">
        <f t="shared" si="48"/>
        <v>13753.67</v>
      </c>
      <c r="H1290" s="3">
        <f t="shared" si="49"/>
        <v>0.84000000000014552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258712.66</v>
      </c>
      <c r="D1291" s="2">
        <f>BILANCA!E287</f>
        <v>289901.89</v>
      </c>
      <c r="E1291" s="2">
        <v>0</v>
      </c>
      <c r="F1291" s="2">
        <v>0</v>
      </c>
      <c r="G1291" s="3">
        <f t="shared" si="48"/>
        <v>235623.11964000005</v>
      </c>
      <c r="H1291" s="3">
        <f t="shared" si="49"/>
        <v>0.4499999999825377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154648.6</v>
      </c>
      <c r="D1295" s="2">
        <f>BILANCA!E291</f>
        <v>32408.42</v>
      </c>
      <c r="E1295" s="2">
        <v>0</v>
      </c>
      <c r="F1295" s="2">
        <v>0</v>
      </c>
      <c r="G1295" s="3">
        <f t="shared" si="38"/>
        <v>62547.650399999991</v>
      </c>
      <c r="H1295" s="3">
        <f t="shared" si="41"/>
        <v>0.819999999992433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154648.6</v>
      </c>
      <c r="D1296" s="2">
        <f>BILANCA!E292</f>
        <v>32408.42</v>
      </c>
      <c r="E1296" s="2">
        <v>0</v>
      </c>
      <c r="F1296" s="2">
        <v>0</v>
      </c>
      <c r="G1296" s="3">
        <f t="shared" ref="G1296:G1299" si="50">B1296/1000*C1296+B1296/500*D1296</f>
        <v>62767.115839999991</v>
      </c>
      <c r="H1296" s="3">
        <f t="shared" ref="H1296:H1299" si="51">ABS(C1296-ROUND(C1296,0))+ABS(D1296-ROUND(D1296,0))</f>
        <v>0.819999999992433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4122225.23</v>
      </c>
      <c r="E1301" s="2">
        <v>0</v>
      </c>
      <c r="F1301" s="2">
        <v>0</v>
      </c>
      <c r="G1301" s="3">
        <f t="shared" si="38"/>
        <v>2399135.0838599997</v>
      </c>
      <c r="H1301" s="3">
        <f t="shared" si="41"/>
        <v>0.22999999998137355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4122225.23</v>
      </c>
      <c r="E1302" s="2">
        <v>0</v>
      </c>
      <c r="F1302" s="2">
        <v>0</v>
      </c>
      <c r="G1302" s="3">
        <f t="shared" si="38"/>
        <v>2407379.5343199996</v>
      </c>
      <c r="H1302" s="3">
        <f t="shared" si="41"/>
        <v>0.22999999998137355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367074.2</v>
      </c>
      <c r="D1305" s="2">
        <f>BILANCA!E302</f>
        <v>384428.67</v>
      </c>
      <c r="E1305" s="2">
        <v>0</v>
      </c>
      <c r="F1305" s="2">
        <v>0</v>
      </c>
      <c r="G1305" s="3">
        <f t="shared" si="38"/>
        <v>335099.80429999996</v>
      </c>
      <c r="H1305" s="3">
        <f t="shared" si="41"/>
        <v>0.53000000002793968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1065.8800000000001</v>
      </c>
      <c r="D1307" s="2">
        <f>BILANCA!E304</f>
        <v>0</v>
      </c>
      <c r="E1307" s="2">
        <v>0</v>
      </c>
      <c r="F1307" s="2">
        <v>0</v>
      </c>
      <c r="G1307" s="3">
        <f>B1307/1000*C1307+B1307/500*D1307</f>
        <v>316.56636000000003</v>
      </c>
      <c r="H1307" s="3">
        <f>ABS(C1307-ROUND(C1307,0))+ABS(D1307-ROUND(D1307,0))</f>
        <v>0.11999999999989086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154648.6</v>
      </c>
      <c r="D1308" s="2">
        <f>BILANCA!E305</f>
        <v>32408.42</v>
      </c>
      <c r="E1308" s="2">
        <v>0</v>
      </c>
      <c r="F1308" s="2">
        <v>0</v>
      </c>
      <c r="G1308" s="3">
        <f t="shared" ref="G1308:G1581" si="52">B1308/1000*C1308+B1308/500*D1308</f>
        <v>65400.701119999998</v>
      </c>
      <c r="H1308" s="3">
        <f t="shared" si="41"/>
        <v>0.819999999992433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271.11</v>
      </c>
      <c r="D1311" s="2">
        <f>BILANCA!E308</f>
        <v>1093.68</v>
      </c>
      <c r="E1311" s="2">
        <v>0</v>
      </c>
      <c r="F1311" s="2">
        <v>0</v>
      </c>
      <c r="G1311" s="3">
        <f t="shared" si="52"/>
        <v>739.99946999999997</v>
      </c>
      <c r="H1311" s="3">
        <f t="shared" si="41"/>
        <v>0.42999999999994998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155.19</v>
      </c>
      <c r="E1314" s="2">
        <v>0</v>
      </c>
      <c r="F1314" s="2">
        <v>0</v>
      </c>
      <c r="G1314" s="3">
        <f t="shared" si="52"/>
        <v>94.355519999999999</v>
      </c>
      <c r="H1314" s="3">
        <f t="shared" si="41"/>
        <v>0.18999999999999773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987.79</v>
      </c>
      <c r="D1339" s="2">
        <f>BILANCA!E336</f>
        <v>546.75</v>
      </c>
      <c r="E1339" s="2">
        <v>0</v>
      </c>
      <c r="F1339" s="2">
        <v>0</v>
      </c>
      <c r="G1339" s="3">
        <f t="shared" si="52"/>
        <v>684.74441000000002</v>
      </c>
      <c r="H1339" s="3">
        <f t="shared" si="41"/>
        <v>0.46000000000003638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5040545.58</v>
      </c>
      <c r="E1346" s="2">
        <v>0</v>
      </c>
      <c r="F1346" s="2">
        <v>0</v>
      </c>
      <c r="G1346" s="3">
        <f t="shared" si="52"/>
        <v>3387246.6297600004</v>
      </c>
      <c r="H1346" s="3">
        <f t="shared" si="41"/>
        <v>0.41999999992549419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4122225.23</v>
      </c>
      <c r="E1394" s="2">
        <v>0</v>
      </c>
      <c r="F1394" s="2">
        <v>0</v>
      </c>
      <c r="G1394" s="3">
        <f t="shared" si="61"/>
        <v>3165868.97664</v>
      </c>
      <c r="H1394" s="3">
        <f t="shared" si="62"/>
        <v>0.22999999998137355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316962.34000000003</v>
      </c>
      <c r="D1401" s="7">
        <f>'RAS-funkcijski'!E5</f>
        <v>414090.19</v>
      </c>
      <c r="E1401" s="7">
        <v>0</v>
      </c>
      <c r="F1401" s="7">
        <v>0</v>
      </c>
      <c r="G1401" s="8">
        <f t="shared" si="52"/>
        <v>1145.1427200000001</v>
      </c>
      <c r="H1401" s="8">
        <f t="shared" si="41"/>
        <v>0.53000000002793968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316962.34000000003</v>
      </c>
      <c r="D1402" s="2">
        <f>'RAS-funkcijski'!E6</f>
        <v>414090.19</v>
      </c>
      <c r="E1402" s="2">
        <v>0</v>
      </c>
      <c r="F1402" s="2">
        <v>0</v>
      </c>
      <c r="G1402" s="3">
        <f t="shared" si="52"/>
        <v>2290.2854400000001</v>
      </c>
      <c r="H1402" s="3">
        <f t="shared" si="41"/>
        <v>0.53000000002793968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312287.78000000003</v>
      </c>
      <c r="D1403" s="2">
        <f>'RAS-funkcijski'!E7</f>
        <v>385699.05</v>
      </c>
      <c r="E1403" s="2">
        <v>0</v>
      </c>
      <c r="F1403" s="2">
        <v>0</v>
      </c>
      <c r="G1403" s="3">
        <f t="shared" si="52"/>
        <v>3251.05764</v>
      </c>
      <c r="H1403" s="3">
        <f t="shared" si="41"/>
        <v>0.26999999996041879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4674.5600000000004</v>
      </c>
      <c r="D1404" s="2">
        <f>'RAS-funkcijski'!E8</f>
        <v>28391.14</v>
      </c>
      <c r="E1404" s="2">
        <v>0</v>
      </c>
      <c r="F1404" s="2">
        <v>0</v>
      </c>
      <c r="G1404" s="3">
        <f t="shared" si="52"/>
        <v>245.82736</v>
      </c>
      <c r="H1404" s="3">
        <f t="shared" si="41"/>
        <v>0.57999999999901775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106972.6</v>
      </c>
      <c r="D1424" s="2">
        <f>'RAS-funkcijski'!E28</f>
        <v>152924.43</v>
      </c>
      <c r="E1424" s="2">
        <v>0</v>
      </c>
      <c r="F1424" s="2">
        <v>0</v>
      </c>
      <c r="G1424" s="3">
        <f t="shared" si="52"/>
        <v>9907.7150399999991</v>
      </c>
      <c r="H1424" s="3">
        <f t="shared" si="41"/>
        <v>0.82999999998719431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98000</v>
      </c>
      <c r="D1426" s="2">
        <f>'RAS-funkcijski'!E30</f>
        <v>144000</v>
      </c>
      <c r="E1426" s="2">
        <v>0</v>
      </c>
      <c r="F1426" s="2">
        <v>0</v>
      </c>
      <c r="G1426" s="3">
        <f t="shared" si="52"/>
        <v>10036</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8972.6</v>
      </c>
      <c r="D1430" s="2">
        <f>'RAS-funkcijski'!E34</f>
        <v>8924.43</v>
      </c>
      <c r="E1430" s="2">
        <v>0</v>
      </c>
      <c r="F1430" s="2">
        <v>0</v>
      </c>
      <c r="G1430" s="3">
        <f t="shared" si="52"/>
        <v>804.64379999999994</v>
      </c>
      <c r="H1430" s="3">
        <f t="shared" si="41"/>
        <v>0.82999999999992724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607673.63</v>
      </c>
      <c r="D1431" s="2">
        <f>'RAS-funkcijski'!E35</f>
        <v>1075802.28</v>
      </c>
      <c r="E1431" s="2">
        <v>0</v>
      </c>
      <c r="F1431" s="2">
        <v>0</v>
      </c>
      <c r="G1431" s="3">
        <f t="shared" si="52"/>
        <v>85537.623890000003</v>
      </c>
      <c r="H1431" s="3">
        <f t="shared" si="41"/>
        <v>0.65000000002328306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572299.76</v>
      </c>
      <c r="D1432" s="2">
        <f>'RAS-funkcijski'!E36</f>
        <v>1018015.5</v>
      </c>
      <c r="E1432" s="2">
        <v>0</v>
      </c>
      <c r="F1432" s="2">
        <v>0</v>
      </c>
      <c r="G1432" s="3">
        <f t="shared" si="52"/>
        <v>83466.584319999994</v>
      </c>
      <c r="H1432" s="3">
        <f t="shared" si="41"/>
        <v>0.73999999999068677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10133.83</v>
      </c>
      <c r="D1433" s="2">
        <f>'RAS-funkcijski'!E37</f>
        <v>116289.19</v>
      </c>
      <c r="E1433" s="2">
        <v>0</v>
      </c>
      <c r="F1433" s="2">
        <v>0</v>
      </c>
      <c r="G1433" s="3">
        <f t="shared" si="52"/>
        <v>8009.5029300000006</v>
      </c>
      <c r="H1433" s="3">
        <f t="shared" si="41"/>
        <v>0.36000000000240107</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562165.93000000005</v>
      </c>
      <c r="D1434" s="2">
        <f>'RAS-funkcijski'!E38</f>
        <v>901726.31</v>
      </c>
      <c r="E1434" s="2">
        <v>0</v>
      </c>
      <c r="F1434" s="2">
        <v>0</v>
      </c>
      <c r="G1434" s="3">
        <f t="shared" si="52"/>
        <v>80431.030700000003</v>
      </c>
      <c r="H1434" s="3">
        <f t="shared" si="41"/>
        <v>0.38000000000465661</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6581.45</v>
      </c>
      <c r="D1435" s="2">
        <f>'RAS-funkcijski'!E39</f>
        <v>7802.59</v>
      </c>
      <c r="E1435" s="2">
        <v>0</v>
      </c>
      <c r="F1435" s="2">
        <v>0</v>
      </c>
      <c r="G1435" s="3">
        <f t="shared" si="52"/>
        <v>776.53205000000003</v>
      </c>
      <c r="H1435" s="3">
        <f t="shared" si="41"/>
        <v>0.85999999999967258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6581.45</v>
      </c>
      <c r="D1436" s="2">
        <f>'RAS-funkcijski'!E40</f>
        <v>7802.59</v>
      </c>
      <c r="E1436" s="2">
        <v>0</v>
      </c>
      <c r="F1436" s="2">
        <v>0</v>
      </c>
      <c r="G1436" s="3">
        <f t="shared" si="52"/>
        <v>798.71867999999995</v>
      </c>
      <c r="H1436" s="3">
        <f t="shared" si="41"/>
        <v>0.85999999999967258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6078.42</v>
      </c>
      <c r="D1439" s="2">
        <f>'RAS-funkcijski'!E43</f>
        <v>22309.63</v>
      </c>
      <c r="E1439" s="2">
        <v>0</v>
      </c>
      <c r="F1439" s="2">
        <v>0</v>
      </c>
      <c r="G1439" s="3">
        <f t="shared" si="52"/>
        <v>1977.2095200000001</v>
      </c>
      <c r="H1439" s="3">
        <f t="shared" si="41"/>
        <v>0.78999999999905413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2270.48</v>
      </c>
      <c r="D1441" s="2">
        <f>'RAS-funkcijski'!E45</f>
        <v>3966.39</v>
      </c>
      <c r="E1441" s="2">
        <v>0</v>
      </c>
      <c r="F1441" s="2">
        <v>0</v>
      </c>
      <c r="G1441" s="3">
        <f t="shared" si="52"/>
        <v>418.33366000000001</v>
      </c>
      <c r="H1441" s="3">
        <f t="shared" si="63"/>
        <v>0.86999999999989086</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2879.45</v>
      </c>
      <c r="D1443" s="2">
        <f>'RAS-funkcijski'!E47</f>
        <v>7007.05</v>
      </c>
      <c r="E1443" s="2">
        <v>0</v>
      </c>
      <c r="F1443" s="2">
        <v>0</v>
      </c>
      <c r="G1443" s="3">
        <f t="shared" si="52"/>
        <v>726.42264999999986</v>
      </c>
      <c r="H1443" s="3">
        <f t="shared" si="63"/>
        <v>0.5</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928.49</v>
      </c>
      <c r="D1444" s="2">
        <f>'RAS-funkcijski'!E48</f>
        <v>11336.19</v>
      </c>
      <c r="E1444" s="2">
        <v>0</v>
      </c>
      <c r="F1444" s="2">
        <v>0</v>
      </c>
      <c r="G1444" s="3">
        <f t="shared" si="52"/>
        <v>1038.4382799999998</v>
      </c>
      <c r="H1444" s="3">
        <f t="shared" si="63"/>
        <v>0.68000000000051841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11100.39</v>
      </c>
      <c r="D1456" s="2">
        <f>'RAS-funkcijski'!E60</f>
        <v>12119.46</v>
      </c>
      <c r="E1456" s="2">
        <v>0</v>
      </c>
      <c r="F1456" s="2">
        <v>0</v>
      </c>
      <c r="G1456" s="3">
        <f t="shared" si="52"/>
        <v>1979.00136</v>
      </c>
      <c r="H1456" s="3">
        <f t="shared" si="63"/>
        <v>0.84999999999854481</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11613.61</v>
      </c>
      <c r="D1470" s="2">
        <f>'RAS-funkcijski'!E74</f>
        <v>15555.1</v>
      </c>
      <c r="E1470" s="2">
        <v>0</v>
      </c>
      <c r="F1470" s="2">
        <v>0</v>
      </c>
      <c r="G1470" s="3">
        <f t="shared" si="52"/>
        <v>2990.6667000000007</v>
      </c>
      <c r="H1470" s="3">
        <f t="shared" si="63"/>
        <v>0.48999999999978172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224735.25</v>
      </c>
      <c r="D1471" s="2">
        <f>'RAS-funkcijski'!E75</f>
        <v>243157.65</v>
      </c>
      <c r="E1471" s="2">
        <v>0</v>
      </c>
      <c r="F1471" s="2">
        <v>0</v>
      </c>
      <c r="G1471" s="3">
        <f t="shared" si="52"/>
        <v>50484.589049999995</v>
      </c>
      <c r="H1471" s="3">
        <f t="shared" si="63"/>
        <v>0.60000000000582077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205172.75</v>
      </c>
      <c r="D1472" s="2">
        <f>'RAS-funkcijski'!E76</f>
        <v>212032.65</v>
      </c>
      <c r="E1472" s="2">
        <v>0</v>
      </c>
      <c r="F1472" s="2">
        <v>0</v>
      </c>
      <c r="G1472" s="3">
        <f t="shared" si="52"/>
        <v>45305.139599999995</v>
      </c>
      <c r="H1472" s="3">
        <f t="shared" si="63"/>
        <v>0.60000000000582077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11937.5</v>
      </c>
      <c r="D1474" s="2">
        <f>'RAS-funkcijski'!E78</f>
        <v>31125</v>
      </c>
      <c r="E1474" s="2">
        <v>0</v>
      </c>
      <c r="F1474" s="2">
        <v>0</v>
      </c>
      <c r="G1474" s="3">
        <f t="shared" si="52"/>
        <v>5489.875</v>
      </c>
      <c r="H1474" s="3">
        <f t="shared" si="63"/>
        <v>0.5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7625</v>
      </c>
      <c r="D1477" s="2">
        <f>'RAS-funkcijski'!E81</f>
        <v>0</v>
      </c>
      <c r="E1477" s="2">
        <v>0</v>
      </c>
      <c r="F1477" s="2">
        <v>0</v>
      </c>
      <c r="G1477" s="3">
        <f t="shared" si="52"/>
        <v>587.125</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4337350.71</v>
      </c>
      <c r="D1478" s="2">
        <f>'RAS-funkcijski'!E82</f>
        <v>2591577.0700000003</v>
      </c>
      <c r="E1478" s="2">
        <v>0</v>
      </c>
      <c r="F1478" s="2">
        <v>0</v>
      </c>
      <c r="G1478" s="3">
        <f t="shared" si="52"/>
        <v>742599.37829999998</v>
      </c>
      <c r="H1478" s="3">
        <f t="shared" si="63"/>
        <v>0.36000000033527613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46431.12</v>
      </c>
      <c r="D1480" s="2">
        <f>'RAS-funkcijski'!E84</f>
        <v>71342.53</v>
      </c>
      <c r="E1480" s="2">
        <v>0</v>
      </c>
      <c r="F1480" s="2">
        <v>0</v>
      </c>
      <c r="G1480" s="3">
        <f t="shared" si="52"/>
        <v>15129.294400000001</v>
      </c>
      <c r="H1480" s="3">
        <f t="shared" si="63"/>
        <v>0.5900000000037835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59518.59</v>
      </c>
      <c r="D1482" s="2">
        <f>'RAS-funkcijski'!E86</f>
        <v>65048.07</v>
      </c>
      <c r="E1482" s="2">
        <v>0</v>
      </c>
      <c r="F1482" s="2">
        <v>0</v>
      </c>
      <c r="G1482" s="3">
        <f t="shared" si="52"/>
        <v>15548.407859999999</v>
      </c>
      <c r="H1482" s="3">
        <f t="shared" si="63"/>
        <v>0.48000000000320142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4231401</v>
      </c>
      <c r="D1484" s="2">
        <f>'RAS-funkcijski'!E88</f>
        <v>2455186.4700000002</v>
      </c>
      <c r="E1484" s="2">
        <v>0</v>
      </c>
      <c r="F1484" s="2">
        <v>0</v>
      </c>
      <c r="G1484" s="3">
        <f t="shared" si="52"/>
        <v>767909.0109600001</v>
      </c>
      <c r="H1484" s="3">
        <f t="shared" si="63"/>
        <v>0.47000000020489097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30736.54</v>
      </c>
      <c r="D1485" s="2">
        <f>'RAS-funkcijski'!E89</f>
        <v>28322.75</v>
      </c>
      <c r="E1485" s="2">
        <v>0</v>
      </c>
      <c r="F1485" s="2">
        <v>0</v>
      </c>
      <c r="G1485" s="3">
        <f t="shared" si="52"/>
        <v>7427.4734000000008</v>
      </c>
      <c r="H1485" s="3">
        <f t="shared" si="63"/>
        <v>0.70999999999912689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30736.54</v>
      </c>
      <c r="D1502" s="2">
        <f>'RAS-funkcijski'!E106</f>
        <v>28322.75</v>
      </c>
      <c r="E1502" s="2">
        <v>0</v>
      </c>
      <c r="F1502" s="2">
        <v>0</v>
      </c>
      <c r="G1502" s="3">
        <f t="shared" si="52"/>
        <v>8912.9680799999987</v>
      </c>
      <c r="H1502" s="3">
        <f t="shared" si="63"/>
        <v>0.70999999999912689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139413.85999999999</v>
      </c>
      <c r="D1503" s="2">
        <f>'RAS-funkcijski'!E107</f>
        <v>184592.65000000002</v>
      </c>
      <c r="E1503" s="2">
        <v>0</v>
      </c>
      <c r="F1503" s="2">
        <v>0</v>
      </c>
      <c r="G1503" s="3">
        <f t="shared" si="52"/>
        <v>52385.713480000006</v>
      </c>
      <c r="H1503" s="3">
        <f t="shared" si="63"/>
        <v>0.48999999999068677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7315</v>
      </c>
      <c r="D1505" s="2">
        <f>'RAS-funkcijski'!E109</f>
        <v>10500</v>
      </c>
      <c r="E1505" s="2">
        <v>0</v>
      </c>
      <c r="F1505" s="2">
        <v>0</v>
      </c>
      <c r="G1505" s="3">
        <f t="shared" si="52"/>
        <v>2973.0749999999998</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45572.59</v>
      </c>
      <c r="D1506" s="2">
        <f>'RAS-funkcijski'!E110</f>
        <v>55712.19</v>
      </c>
      <c r="E1506" s="2">
        <v>0</v>
      </c>
      <c r="F1506" s="2">
        <v>0</v>
      </c>
      <c r="G1506" s="3">
        <f t="shared" si="52"/>
        <v>16641.678820000001</v>
      </c>
      <c r="H1506" s="3">
        <f t="shared" si="63"/>
        <v>0.60000000000582077</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1330</v>
      </c>
      <c r="D1507" s="2">
        <f>'RAS-funkcijski'!E111</f>
        <v>0</v>
      </c>
      <c r="E1507" s="2">
        <v>0</v>
      </c>
      <c r="F1507" s="2">
        <v>0</v>
      </c>
      <c r="G1507" s="3">
        <f t="shared" si="52"/>
        <v>142.31</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85196.27</v>
      </c>
      <c r="D1509" s="2">
        <f>'RAS-funkcijski'!E113</f>
        <v>118380.46</v>
      </c>
      <c r="E1509" s="2">
        <v>0</v>
      </c>
      <c r="F1509" s="2">
        <v>0</v>
      </c>
      <c r="G1509" s="3">
        <f t="shared" si="52"/>
        <v>35093.333710000006</v>
      </c>
      <c r="H1509" s="3">
        <f t="shared" si="63"/>
        <v>0.73000000001047738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2662283.6699999995</v>
      </c>
      <c r="D1510" s="2">
        <f>'RAS-funkcijski'!E114</f>
        <v>5023576.75</v>
      </c>
      <c r="E1510" s="2">
        <v>0</v>
      </c>
      <c r="F1510" s="2">
        <v>0</v>
      </c>
      <c r="G1510" s="3">
        <f t="shared" si="52"/>
        <v>1398038.0887</v>
      </c>
      <c r="H1510" s="3">
        <f t="shared" si="63"/>
        <v>0.58000000054016709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2517995.1999999997</v>
      </c>
      <c r="D1511" s="2">
        <f>'RAS-funkcijski'!E115</f>
        <v>4822561.33</v>
      </c>
      <c r="E1511" s="2">
        <v>0</v>
      </c>
      <c r="F1511" s="2">
        <v>0</v>
      </c>
      <c r="G1511" s="3">
        <f t="shared" si="52"/>
        <v>1350106.0824600002</v>
      </c>
      <c r="H1511" s="3">
        <f t="shared" si="63"/>
        <v>0.52999999979510903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2446252.13</v>
      </c>
      <c r="D1512" s="2">
        <f>'RAS-funkcijski'!E116</f>
        <v>4614360.6100000003</v>
      </c>
      <c r="E1512" s="2">
        <v>0</v>
      </c>
      <c r="F1512" s="2">
        <v>0</v>
      </c>
      <c r="G1512" s="3">
        <f t="shared" si="52"/>
        <v>1307597.0152</v>
      </c>
      <c r="H1512" s="3">
        <f t="shared" si="63"/>
        <v>0.51999999955296516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71743.070000000007</v>
      </c>
      <c r="D1513" s="2">
        <f>'RAS-funkcijski'!E117</f>
        <v>208200.72</v>
      </c>
      <c r="E1513" s="2">
        <v>0</v>
      </c>
      <c r="F1513" s="2">
        <v>0</v>
      </c>
      <c r="G1513" s="3">
        <f t="shared" si="52"/>
        <v>55160.329630000007</v>
      </c>
      <c r="H1513" s="3">
        <f t="shared" si="63"/>
        <v>0.35000000000582077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76119.67</v>
      </c>
      <c r="D1514" s="2">
        <f>'RAS-funkcijski'!E118</f>
        <v>109427.15</v>
      </c>
      <c r="E1514" s="2">
        <v>0</v>
      </c>
      <c r="F1514" s="2">
        <v>0</v>
      </c>
      <c r="G1514" s="3">
        <f t="shared" si="52"/>
        <v>33627.032579999999</v>
      </c>
      <c r="H1514" s="3">
        <f t="shared" si="63"/>
        <v>0.47999999999592546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76119.67</v>
      </c>
      <c r="D1516" s="2">
        <f>'RAS-funkcijski'!E120</f>
        <v>109427.15</v>
      </c>
      <c r="E1516" s="2">
        <v>0</v>
      </c>
      <c r="F1516" s="2">
        <v>0</v>
      </c>
      <c r="G1516" s="3">
        <f t="shared" si="52"/>
        <v>34216.980519999997</v>
      </c>
      <c r="H1516" s="3">
        <f t="shared" si="63"/>
        <v>0.47999999999592546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68168.800000000003</v>
      </c>
      <c r="D1524" s="2">
        <f>'RAS-funkcijski'!E128</f>
        <v>91588.27</v>
      </c>
      <c r="E1524" s="2">
        <v>0</v>
      </c>
      <c r="F1524" s="2">
        <v>0</v>
      </c>
      <c r="G1524" s="3">
        <f t="shared" si="52"/>
        <v>31166.822160000003</v>
      </c>
      <c r="H1524" s="3">
        <f t="shared" si="63"/>
        <v>0.47000000000116415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193069.85</v>
      </c>
      <c r="D1525" s="2">
        <f>'RAS-funkcijski'!E129</f>
        <v>235253.63</v>
      </c>
      <c r="E1525" s="2">
        <v>0</v>
      </c>
      <c r="F1525" s="2">
        <v>0</v>
      </c>
      <c r="G1525" s="3">
        <f t="shared" si="52"/>
        <v>82947.138749999998</v>
      </c>
      <c r="H1525" s="3">
        <f t="shared" si="63"/>
        <v>0.51999999998952262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7500</v>
      </c>
      <c r="D1526" s="2">
        <f>'RAS-funkcijski'!E130</f>
        <v>8000</v>
      </c>
      <c r="E1526" s="2">
        <v>0</v>
      </c>
      <c r="F1526" s="2">
        <v>0</v>
      </c>
      <c r="G1526" s="3">
        <f t="shared" si="52"/>
        <v>2961</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7500</v>
      </c>
      <c r="D1528" s="2">
        <f>'RAS-funkcijski'!E132</f>
        <v>8000</v>
      </c>
      <c r="E1528" s="2">
        <v>0</v>
      </c>
      <c r="F1528" s="2">
        <v>0</v>
      </c>
      <c r="G1528" s="3">
        <f t="shared" si="52"/>
        <v>3008</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1000</v>
      </c>
      <c r="D1531" s="2">
        <f>'RAS-funkcijski'!E135</f>
        <v>1500</v>
      </c>
      <c r="E1531" s="2">
        <v>0</v>
      </c>
      <c r="F1531" s="2">
        <v>0</v>
      </c>
      <c r="G1531" s="3">
        <f t="shared" si="52"/>
        <v>524</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159765.41</v>
      </c>
      <c r="D1534" s="2">
        <f>'RAS-funkcijski'!E138</f>
        <v>202826.41</v>
      </c>
      <c r="E1534" s="2">
        <v>0</v>
      </c>
      <c r="F1534" s="2">
        <v>0</v>
      </c>
      <c r="G1534" s="3">
        <f t="shared" si="52"/>
        <v>75766.042820000002</v>
      </c>
      <c r="H1534" s="3">
        <f t="shared" si="63"/>
        <v>0.82000000000698492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24804.44</v>
      </c>
      <c r="D1536" s="2">
        <f>'RAS-funkcijski'!E140</f>
        <v>22927.22</v>
      </c>
      <c r="E1536" s="2">
        <v>0</v>
      </c>
      <c r="F1536" s="2">
        <v>0</v>
      </c>
      <c r="G1536" s="3">
        <f t="shared" si="52"/>
        <v>9609.607680000001</v>
      </c>
      <c r="H1536" s="3">
        <f t="shared" si="63"/>
        <v>0.65999999999985448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8619198.4499999993</v>
      </c>
      <c r="D1537" s="14">
        <f>'RAS-funkcijski'!E141</f>
        <v>9949297.4000000004</v>
      </c>
      <c r="E1537" s="14">
        <v>0</v>
      </c>
      <c r="F1537" s="14">
        <v>0</v>
      </c>
      <c r="G1537" s="15">
        <f t="shared" si="52"/>
        <v>3906937.6752500003</v>
      </c>
      <c r="H1537" s="15">
        <f t="shared" si="63"/>
        <v>0.84999999962747097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4713225.2300000004</v>
      </c>
      <c r="D1538" s="7">
        <f>'P-VRIO'!E5</f>
        <v>909295.73</v>
      </c>
      <c r="E1538" s="7">
        <v>0</v>
      </c>
      <c r="F1538" s="7">
        <v>0</v>
      </c>
      <c r="G1538" s="8">
        <f t="shared" si="52"/>
        <v>6531.8166900000015</v>
      </c>
      <c r="H1538" s="8">
        <f t="shared" si="63"/>
        <v>0.50000000046566129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4713225.2300000004</v>
      </c>
      <c r="D1555" s="2">
        <f>'P-VRIO'!E22</f>
        <v>909295.73</v>
      </c>
      <c r="E1555" s="2">
        <v>0</v>
      </c>
      <c r="F1555" s="2">
        <v>0</v>
      </c>
      <c r="G1555" s="3">
        <f t="shared" si="52"/>
        <v>117572.70042000001</v>
      </c>
      <c r="H1555" s="3">
        <f t="shared" si="63"/>
        <v>0.50000000046566129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4713225.2300000004</v>
      </c>
      <c r="D1556" s="2">
        <f>'P-VRIO'!E23</f>
        <v>909295.73</v>
      </c>
      <c r="E1556" s="2">
        <v>0</v>
      </c>
      <c r="F1556" s="2">
        <v>0</v>
      </c>
      <c r="G1556" s="3">
        <f t="shared" si="52"/>
        <v>124104.51711</v>
      </c>
      <c r="H1556" s="3">
        <f t="shared" si="63"/>
        <v>0.50000000046566129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4713225.2300000004</v>
      </c>
      <c r="D1557" s="2">
        <f>'P-VRIO'!E24</f>
        <v>909295.73</v>
      </c>
      <c r="E1557" s="2">
        <v>0</v>
      </c>
      <c r="F1557" s="2">
        <v>0</v>
      </c>
      <c r="G1557" s="3">
        <f t="shared" si="52"/>
        <v>130636.33380000002</v>
      </c>
      <c r="H1557" s="3">
        <f t="shared" si="63"/>
        <v>0.50000000046566129</v>
      </c>
      <c r="I1557" s="11">
        <f t="shared" ref="I1557:I1562" si="66">G1557*H1557</f>
        <v>65318.166960832292</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987.79</v>
      </c>
      <c r="D1582" s="7"/>
      <c r="E1582" s="7">
        <v>0</v>
      </c>
      <c r="F1582" s="7">
        <v>0</v>
      </c>
      <c r="G1582" s="8">
        <f t="shared" ref="G1582:G1686" si="70">B1582/1000*C1582</f>
        <v>0.98778999999999995</v>
      </c>
      <c r="H1582" s="8">
        <f t="shared" ref="H1582:H1686" si="71">ABS(C1582-ROUND(C1582,0))</f>
        <v>0.21000000000003638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15480088.539999999</v>
      </c>
      <c r="D1583" s="2">
        <v>0</v>
      </c>
      <c r="E1583" s="2">
        <v>0</v>
      </c>
      <c r="F1583" s="2">
        <v>0</v>
      </c>
      <c r="G1583" s="3">
        <f t="shared" si="70"/>
        <v>30960.177079999998</v>
      </c>
      <c r="H1583" s="3">
        <f t="shared" si="71"/>
        <v>0.46000000089406967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4462956.1499999994</v>
      </c>
      <c r="D1585" s="2">
        <v>0</v>
      </c>
      <c r="E1585" s="2">
        <v>0</v>
      </c>
      <c r="F1585" s="2">
        <v>0</v>
      </c>
      <c r="G1585" s="3">
        <f t="shared" si="70"/>
        <v>17851.8246</v>
      </c>
      <c r="H1585" s="3">
        <f t="shared" si="71"/>
        <v>0.14999999944120646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355201.35</v>
      </c>
      <c r="D1586" s="2">
        <v>0</v>
      </c>
      <c r="E1586" s="2">
        <v>0</v>
      </c>
      <c r="F1586" s="2">
        <v>0</v>
      </c>
      <c r="G1586" s="3">
        <f t="shared" si="70"/>
        <v>1776.00675</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1789039.97</v>
      </c>
      <c r="D1587" s="2">
        <v>0</v>
      </c>
      <c r="E1587" s="2">
        <v>0</v>
      </c>
      <c r="F1587" s="2">
        <v>0</v>
      </c>
      <c r="G1587" s="3">
        <f t="shared" si="70"/>
        <v>10734.239820000001</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116289.19</v>
      </c>
      <c r="D1588" s="2">
        <v>0</v>
      </c>
      <c r="E1588" s="2">
        <v>0</v>
      </c>
      <c r="F1588" s="2">
        <v>0</v>
      </c>
      <c r="G1588" s="3">
        <f t="shared" si="70"/>
        <v>814.02433000000008</v>
      </c>
      <c r="H1588" s="3">
        <f t="shared" si="71"/>
        <v>0.19000000000232831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1035831.17</v>
      </c>
      <c r="D1589" s="2">
        <v>0</v>
      </c>
      <c r="E1589" s="2">
        <v>0</v>
      </c>
      <c r="F1589" s="2">
        <v>0</v>
      </c>
      <c r="G1589" s="3">
        <f t="shared" si="70"/>
        <v>8286.6493600000013</v>
      </c>
      <c r="H1589" s="3">
        <f t="shared" si="71"/>
        <v>0.17000000004190952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147603.69</v>
      </c>
      <c r="D1590" s="2">
        <v>0</v>
      </c>
      <c r="E1590" s="2">
        <v>0</v>
      </c>
      <c r="F1590" s="2">
        <v>0</v>
      </c>
      <c r="G1590" s="3">
        <f>B1590/1000*C1590</f>
        <v>1328.4332099999999</v>
      </c>
      <c r="H1590" s="3">
        <f>ABS(C1590-ROUND(C1590,0))</f>
        <v>0.30999999999767169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1018990.78</v>
      </c>
      <c r="D1591" s="2">
        <v>0</v>
      </c>
      <c r="E1591" s="2">
        <v>0</v>
      </c>
      <c r="F1591" s="2">
        <v>0</v>
      </c>
      <c r="G1591" s="3">
        <f t="shared" si="70"/>
        <v>10189.907800000001</v>
      </c>
      <c r="H1591" s="3">
        <f t="shared" si="71"/>
        <v>0.21999999997206032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4850410.63</v>
      </c>
      <c r="D1594" s="2">
        <v>0</v>
      </c>
      <c r="E1594" s="2">
        <v>0</v>
      </c>
      <c r="F1594" s="2">
        <v>0</v>
      </c>
      <c r="G1594" s="3">
        <f t="shared" si="70"/>
        <v>63055.338189999995</v>
      </c>
      <c r="H1594" s="3">
        <f t="shared" si="71"/>
        <v>0.37000000011175871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6166721.7599999998</v>
      </c>
      <c r="D1595" s="2">
        <v>0</v>
      </c>
      <c r="E1595" s="2">
        <v>0</v>
      </c>
      <c r="F1595" s="2">
        <v>0</v>
      </c>
      <c r="G1595" s="3">
        <f t="shared" si="70"/>
        <v>86334.104640000005</v>
      </c>
      <c r="H1595" s="3">
        <f t="shared" si="71"/>
        <v>0.24000000022351742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6166721.7599999998</v>
      </c>
      <c r="D1599" s="2">
        <v>0</v>
      </c>
      <c r="E1599" s="2">
        <v>0</v>
      </c>
      <c r="F1599" s="2">
        <v>0</v>
      </c>
      <c r="G1599" s="3">
        <f t="shared" si="70"/>
        <v>111000.99167999999</v>
      </c>
      <c r="H1599" s="3">
        <f t="shared" si="71"/>
        <v>0.24000000022351742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10439984</v>
      </c>
      <c r="D1602" s="2">
        <v>0</v>
      </c>
      <c r="E1602" s="2">
        <v>0</v>
      </c>
      <c r="F1602" s="2">
        <v>0</v>
      </c>
      <c r="G1602" s="3">
        <f t="shared" si="70"/>
        <v>219239.66400000002</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4463397.1899999995</v>
      </c>
      <c r="D1604" s="2">
        <v>0</v>
      </c>
      <c r="E1604" s="2">
        <v>0</v>
      </c>
      <c r="F1604" s="2">
        <v>0</v>
      </c>
      <c r="G1604" s="3">
        <f t="shared" si="70"/>
        <v>102658.13536999999</v>
      </c>
      <c r="H1604" s="3">
        <f t="shared" si="71"/>
        <v>0.18999999947845936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355201.35</v>
      </c>
      <c r="D1605" s="2">
        <v>0</v>
      </c>
      <c r="E1605" s="2">
        <v>0</v>
      </c>
      <c r="F1605" s="2">
        <v>0</v>
      </c>
      <c r="G1605" s="3">
        <f t="shared" si="70"/>
        <v>8524.8323999999993</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1789542.91</v>
      </c>
      <c r="D1606" s="2">
        <v>0</v>
      </c>
      <c r="E1606" s="2">
        <v>0</v>
      </c>
      <c r="F1606" s="2">
        <v>0</v>
      </c>
      <c r="G1606" s="3">
        <f t="shared" si="70"/>
        <v>44738.572749999999</v>
      </c>
      <c r="H1606" s="3">
        <f t="shared" si="71"/>
        <v>9.0000000083819032E-2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116289.19</v>
      </c>
      <c r="D1607" s="2">
        <v>0</v>
      </c>
      <c r="E1607" s="2">
        <v>0</v>
      </c>
      <c r="F1607" s="2">
        <v>0</v>
      </c>
      <c r="G1607" s="3">
        <f t="shared" si="70"/>
        <v>3023.5189399999999</v>
      </c>
      <c r="H1607" s="3">
        <f t="shared" si="71"/>
        <v>0.19000000000232831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1035831.17</v>
      </c>
      <c r="D1608" s="2">
        <v>0</v>
      </c>
      <c r="E1608" s="2">
        <v>0</v>
      </c>
      <c r="F1608" s="2">
        <v>0</v>
      </c>
      <c r="G1608" s="3">
        <f t="shared" si="70"/>
        <v>27967.441590000002</v>
      </c>
      <c r="H1608" s="3">
        <f t="shared" si="71"/>
        <v>0.17000000004190952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147056.94</v>
      </c>
      <c r="D1609" s="2">
        <v>0</v>
      </c>
      <c r="E1609" s="2">
        <v>0</v>
      </c>
      <c r="F1609" s="2">
        <v>0</v>
      </c>
      <c r="G1609" s="3">
        <f>B1609/1000*C1609</f>
        <v>4117.5943200000002</v>
      </c>
      <c r="H1609" s="3">
        <f>ABS(C1609-ROUND(C1609,0))</f>
        <v>5.9999999997671694E-2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1018990.78</v>
      </c>
      <c r="D1610" s="2">
        <v>0</v>
      </c>
      <c r="E1610" s="2">
        <v>0</v>
      </c>
      <c r="F1610" s="2">
        <v>0</v>
      </c>
      <c r="G1610" s="3">
        <f t="shared" si="70"/>
        <v>29550.732620000002</v>
      </c>
      <c r="H1610" s="3">
        <f t="shared" si="71"/>
        <v>0.21999999997206032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484.85</v>
      </c>
      <c r="D1612" s="2">
        <v>0</v>
      </c>
      <c r="E1612" s="2">
        <v>0</v>
      </c>
      <c r="F1612" s="2">
        <v>0</v>
      </c>
      <c r="G1612" s="3">
        <f t="shared" si="70"/>
        <v>15.03035</v>
      </c>
      <c r="H1612" s="3">
        <f t="shared" si="71"/>
        <v>0.14999999999997726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4850410.63</v>
      </c>
      <c r="D1613" s="2">
        <v>0</v>
      </c>
      <c r="E1613" s="2">
        <v>0</v>
      </c>
      <c r="F1613" s="2">
        <v>0</v>
      </c>
      <c r="G1613" s="3">
        <f t="shared" si="70"/>
        <v>155213.14016000001</v>
      </c>
      <c r="H1613" s="3">
        <f t="shared" si="71"/>
        <v>0.37000000011175871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1126176.18</v>
      </c>
      <c r="D1614" s="2">
        <v>0</v>
      </c>
      <c r="E1614" s="2">
        <v>0</v>
      </c>
      <c r="F1614" s="2">
        <v>0</v>
      </c>
      <c r="G1614" s="3">
        <f t="shared" si="70"/>
        <v>37163.81394</v>
      </c>
      <c r="H1614" s="3">
        <f t="shared" si="71"/>
        <v>0.17999999993480742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1126176.18</v>
      </c>
      <c r="D1618" s="2">
        <v>0</v>
      </c>
      <c r="E1618" s="2">
        <v>0</v>
      </c>
      <c r="F1618" s="2">
        <v>0</v>
      </c>
      <c r="G1618" s="3">
        <f t="shared" si="70"/>
        <v>41668.518659999994</v>
      </c>
      <c r="H1618" s="3">
        <f t="shared" si="71"/>
        <v>0.17999999993480742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5041092.3299999982</v>
      </c>
      <c r="D1621" s="2">
        <v>0</v>
      </c>
      <c r="E1621" s="2">
        <v>0</v>
      </c>
      <c r="F1621" s="2">
        <v>0</v>
      </c>
      <c r="G1621" s="3">
        <f t="shared" si="70"/>
        <v>201643.69319999992</v>
      </c>
      <c r="H1621" s="3">
        <f t="shared" si="71"/>
        <v>0.32999999821186066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546.75</v>
      </c>
      <c r="D1622" s="2">
        <v>0</v>
      </c>
      <c r="E1622" s="2">
        <v>0</v>
      </c>
      <c r="F1622" s="2">
        <v>0</v>
      </c>
      <c r="G1622" s="3">
        <f t="shared" si="70"/>
        <v>22.41675</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546.75</v>
      </c>
      <c r="D1628" s="2">
        <v>0</v>
      </c>
      <c r="E1628" s="2">
        <v>0</v>
      </c>
      <c r="F1628" s="2">
        <v>0</v>
      </c>
      <c r="G1628" s="3">
        <f t="shared" si="70"/>
        <v>25.69725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546.75</v>
      </c>
      <c r="D1634" s="2">
        <v>0</v>
      </c>
      <c r="E1634" s="2">
        <v>0</v>
      </c>
      <c r="F1634" s="2">
        <v>0</v>
      </c>
      <c r="G1634" s="3">
        <f t="shared" si="70"/>
        <v>28.97775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546.75</v>
      </c>
      <c r="D1635" s="2">
        <v>0</v>
      </c>
      <c r="E1635" s="2">
        <v>0</v>
      </c>
      <c r="F1635" s="2">
        <v>0</v>
      </c>
      <c r="G1635" s="3">
        <f t="shared" si="70"/>
        <v>29.5245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5040545.58</v>
      </c>
      <c r="D1681" s="2">
        <v>0</v>
      </c>
      <c r="E1681" s="2">
        <v>0</v>
      </c>
      <c r="F1681" s="2">
        <v>0</v>
      </c>
      <c r="G1681" s="3">
        <f t="shared" si="70"/>
        <v>504054.55800000002</v>
      </c>
      <c r="H1681" s="3">
        <f t="shared" si="71"/>
        <v>0.41999999992549419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5040545.58</v>
      </c>
      <c r="D1685" s="2">
        <v>0</v>
      </c>
      <c r="E1685" s="2">
        <v>0</v>
      </c>
      <c r="F1685" s="2">
        <v>0</v>
      </c>
      <c r="G1685" s="3">
        <f>B1685/1000*C1685</f>
        <v>524216.74031999998</v>
      </c>
      <c r="H1685" s="3">
        <f>ABS(C1685-ROUND(C1685,0))</f>
        <v>0.41999999992549419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27038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5131757.1399999997</v>
      </c>
      <c r="I17" s="275">
        <f>'PR-RAS'!E6</f>
        <v>8370443.2700000005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3687977.01</v>
      </c>
      <c r="I18" s="275">
        <f>'PR-RAS'!E152</f>
        <v>5098886.7699999996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2448203.36</v>
      </c>
      <c r="I19" s="275">
        <f>'PR-RAS'!E649</f>
        <v>4191415.5900000003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24890681.079999998</v>
      </c>
      <c r="I22" s="275">
        <f>BILANCA!E7</f>
        <v>28671172.049999997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3076448.5900000003</v>
      </c>
      <c r="I23" s="275">
        <f>BILANCA!E69</f>
        <v>4714334.07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1007.79</v>
      </c>
      <c r="I24" s="275">
        <f>BILANCA!E177</f>
        <v>5041112.33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27966121.879999999</v>
      </c>
      <c r="I25" s="275">
        <f>BILANCA!E251</f>
        <v>28344393.790000003</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316962.34000000003</v>
      </c>
      <c r="I27" s="275">
        <f>'RAS-funkcijski'!E5</f>
        <v>414090.19</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607673.63</v>
      </c>
      <c r="I28" s="275">
        <f>'RAS-funkcijski'!E35</f>
        <v>1075802.28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4231401</v>
      </c>
      <c r="I29" s="275">
        <f>'RAS-funkcijski'!E88</f>
        <v>2455186.4700000002</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2662283.6699999995</v>
      </c>
      <c r="I30" s="275">
        <f>'RAS-funkcijski'!E114</f>
        <v>5023576.75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8619198.4499999993</v>
      </c>
      <c r="I31" s="275">
        <f>'RAS-funkcijski'!E141</f>
        <v>9949297.4000000004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4713225.2300000004</v>
      </c>
      <c r="I33" s="275">
        <f>'P-VRIO'!E5</f>
        <v>909295.73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4713225.2300000004</v>
      </c>
      <c r="I34" s="275">
        <f>'P-VRIO'!E22</f>
        <v>909295.73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987.79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5041092.3299999982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546.75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5040545.58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5131757.1399999997</v>
      </c>
      <c r="E6" s="60">
        <f>E7+E43+E49+E82+E106+E125+E134+E140</f>
        <v>8370443.2700000005</v>
      </c>
      <c r="F6" s="45">
        <f t="shared" ref="F6:F132" si="0">IF(D6&lt;&gt;0,IF(E6/D6&gt;=100,"&gt;&gt;100",E6/D6*100),"-")</f>
        <v>163.11066641785783</v>
      </c>
    </row>
    <row r="7" spans="1:24" ht="12.75" customHeight="1" x14ac:dyDescent="0.2">
      <c r="A7" s="63">
        <v>61</v>
      </c>
      <c r="B7" s="220" t="s">
        <v>17</v>
      </c>
      <c r="C7" s="247" t="s">
        <v>18</v>
      </c>
      <c r="D7" s="60">
        <f>D8+D17+D23+D29+D36+D39</f>
        <v>2686637.7899999996</v>
      </c>
      <c r="E7" s="60">
        <f>E8+E17+E23+E29+E36+E39</f>
        <v>2944521.3</v>
      </c>
      <c r="F7" s="45">
        <f t="shared" si="0"/>
        <v>109.59874498005927</v>
      </c>
    </row>
    <row r="8" spans="1:24" ht="12.75" customHeight="1" x14ac:dyDescent="0.2">
      <c r="A8" s="63">
        <v>611</v>
      </c>
      <c r="B8" s="220" t="s">
        <v>19</v>
      </c>
      <c r="C8" s="247" t="s">
        <v>20</v>
      </c>
      <c r="D8" s="60">
        <f>SUM(D9:D14)-D15-D16</f>
        <v>2440333.5099999998</v>
      </c>
      <c r="E8" s="60">
        <f>SUM(E9:E14)-E15-E16</f>
        <v>2702223.09</v>
      </c>
      <c r="F8" s="45">
        <f t="shared" si="0"/>
        <v>110.73171265021067</v>
      </c>
    </row>
    <row r="9" spans="1:24" ht="12.75" customHeight="1" x14ac:dyDescent="0.2">
      <c r="A9" s="63">
        <v>6111</v>
      </c>
      <c r="B9" s="65" t="s">
        <v>21</v>
      </c>
      <c r="C9" s="247" t="s">
        <v>22</v>
      </c>
      <c r="D9" s="194">
        <v>2430376.5499999998</v>
      </c>
      <c r="E9" s="194">
        <v>2933149.8</v>
      </c>
      <c r="F9" s="45">
        <f t="shared" si="0"/>
        <v>120.68705155997328</v>
      </c>
    </row>
    <row r="10" spans="1:24" ht="12.75" customHeight="1" x14ac:dyDescent="0.2">
      <c r="A10" s="63">
        <v>6112</v>
      </c>
      <c r="B10" s="65" t="s">
        <v>23</v>
      </c>
      <c r="C10" s="247" t="s">
        <v>24</v>
      </c>
      <c r="D10" s="194">
        <v>245308.92</v>
      </c>
      <c r="E10" s="194">
        <v>181406.3</v>
      </c>
      <c r="F10" s="45">
        <f t="shared" si="0"/>
        <v>73.950144169237703</v>
      </c>
    </row>
    <row r="11" spans="1:24" ht="12.75" customHeight="1" x14ac:dyDescent="0.2">
      <c r="A11" s="63">
        <v>6113</v>
      </c>
      <c r="B11" s="65" t="s">
        <v>25</v>
      </c>
      <c r="C11" s="247" t="s">
        <v>26</v>
      </c>
      <c r="D11" s="194">
        <v>75489.929999999993</v>
      </c>
      <c r="E11" s="194">
        <v>80166.87</v>
      </c>
      <c r="F11" s="45">
        <f t="shared" si="0"/>
        <v>106.1954488499327</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310841.89</v>
      </c>
      <c r="E15" s="194">
        <v>492499.88</v>
      </c>
      <c r="F15" s="45">
        <f t="shared" si="0"/>
        <v>158.44064003085299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229682.28</v>
      </c>
      <c r="E23" s="60">
        <f t="shared" si="2"/>
        <v>222043.45</v>
      </c>
      <c r="F23" s="45">
        <f t="shared" si="0"/>
        <v>96.674175299896888</v>
      </c>
    </row>
    <row r="24" spans="1:6" ht="12.75" customHeight="1" x14ac:dyDescent="0.2">
      <c r="A24" s="63">
        <v>6131</v>
      </c>
      <c r="B24" s="65" t="s">
        <v>51</v>
      </c>
      <c r="C24" s="247" t="s">
        <v>52</v>
      </c>
      <c r="D24" s="194">
        <v>31208.1</v>
      </c>
      <c r="E24" s="194">
        <v>4309.3100000000004</v>
      </c>
      <c r="F24" s="45">
        <f t="shared" si="0"/>
        <v>13.80830617692202</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198474.18</v>
      </c>
      <c r="E27" s="194">
        <v>199779.76</v>
      </c>
      <c r="F27" s="45">
        <f t="shared" si="0"/>
        <v>100.6578084867261</v>
      </c>
    </row>
    <row r="28" spans="1:6" ht="12.75" customHeight="1" x14ac:dyDescent="0.2">
      <c r="A28" s="63">
        <v>6135</v>
      </c>
      <c r="B28" s="64" t="s">
        <v>59</v>
      </c>
      <c r="C28" s="247" t="s">
        <v>60</v>
      </c>
      <c r="D28" s="194">
        <v>0</v>
      </c>
      <c r="E28" s="194">
        <v>17954.38</v>
      </c>
      <c r="F28" s="45" t="str">
        <f t="shared" si="0"/>
        <v>-</v>
      </c>
    </row>
    <row r="29" spans="1:6" ht="12.75" customHeight="1" x14ac:dyDescent="0.2">
      <c r="A29" s="63">
        <v>614</v>
      </c>
      <c r="B29" s="220" t="s">
        <v>61</v>
      </c>
      <c r="C29" s="247" t="s">
        <v>62</v>
      </c>
      <c r="D29" s="60">
        <f>SUM(D30:D35)</f>
        <v>16622</v>
      </c>
      <c r="E29" s="60">
        <f>SUM(E30:E35)</f>
        <v>20254.759999999998</v>
      </c>
      <c r="F29" s="45">
        <f t="shared" si="0"/>
        <v>121.85513175309831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16112.45</v>
      </c>
      <c r="E31" s="194">
        <v>20254.759999999998</v>
      </c>
      <c r="F31" s="45">
        <f t="shared" si="0"/>
        <v>125.70875316913317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509.55</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1894491.25</v>
      </c>
      <c r="E49" s="60">
        <f>E50+E53+E58+E61+E64+E68+E71+E74+E77</f>
        <v>4832606.03</v>
      </c>
      <c r="F49" s="45">
        <f t="shared" si="0"/>
        <v>255.08727105496001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1016588.37</v>
      </c>
      <c r="E58" s="60">
        <f t="shared" si="9"/>
        <v>1330198.02</v>
      </c>
      <c r="F58" s="45">
        <f t="shared" si="0"/>
        <v>130.84922661470148</v>
      </c>
    </row>
    <row r="59" spans="1:6" ht="24" x14ac:dyDescent="0.2">
      <c r="A59" s="63">
        <v>6331</v>
      </c>
      <c r="B59" s="65" t="s">
        <v>121</v>
      </c>
      <c r="C59" s="247" t="s">
        <v>122</v>
      </c>
      <c r="D59" s="194">
        <v>938526.37</v>
      </c>
      <c r="E59" s="194">
        <v>1002775.76</v>
      </c>
      <c r="F59" s="45">
        <f t="shared" si="0"/>
        <v>106.84577355029458</v>
      </c>
    </row>
    <row r="60" spans="1:6" ht="24" x14ac:dyDescent="0.2">
      <c r="A60" s="63">
        <v>6332</v>
      </c>
      <c r="B60" s="65" t="s">
        <v>123</v>
      </c>
      <c r="C60" s="247" t="s">
        <v>124</v>
      </c>
      <c r="D60" s="194">
        <v>78062</v>
      </c>
      <c r="E60" s="194">
        <v>327422.26</v>
      </c>
      <c r="F60" s="45">
        <f t="shared" si="0"/>
        <v>419.43872819041275</v>
      </c>
    </row>
    <row r="61" spans="1:6" ht="12.75" customHeight="1" x14ac:dyDescent="0.2">
      <c r="A61" s="63">
        <v>634</v>
      </c>
      <c r="B61" s="65" t="s">
        <v>125</v>
      </c>
      <c r="C61" s="247" t="s">
        <v>126</v>
      </c>
      <c r="D61" s="60">
        <f t="shared" ref="D61:E61" si="10">SUM(D62:D63)</f>
        <v>91307.5</v>
      </c>
      <c r="E61" s="60">
        <f t="shared" si="10"/>
        <v>2020028.17</v>
      </c>
      <c r="F61" s="45">
        <f t="shared" si="0"/>
        <v>2212.3354269912111</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91307.5</v>
      </c>
      <c r="E63" s="194">
        <v>2020028.17</v>
      </c>
      <c r="F63" s="45">
        <f t="shared" si="0"/>
        <v>2212.3354269912111</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786595.38</v>
      </c>
      <c r="E74" s="60">
        <f t="shared" si="13"/>
        <v>1482379.84</v>
      </c>
      <c r="F74" s="45">
        <f t="shared" si="0"/>
        <v>188.4551928082771</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786595.38</v>
      </c>
      <c r="E76" s="194">
        <v>1482379.84</v>
      </c>
      <c r="F76" s="45">
        <f t="shared" si="0"/>
        <v>188.4551928082771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247496.11</v>
      </c>
      <c r="E82" s="60">
        <f t="shared" si="15"/>
        <v>253820.07</v>
      </c>
      <c r="F82" s="45">
        <f t="shared" si="0"/>
        <v>102.55517551366768</v>
      </c>
    </row>
    <row r="83" spans="1:6" ht="12.75" customHeight="1" x14ac:dyDescent="0.2">
      <c r="A83" s="63">
        <v>641</v>
      </c>
      <c r="B83" s="64" t="s">
        <v>169</v>
      </c>
      <c r="C83" s="247" t="s">
        <v>170</v>
      </c>
      <c r="D83" s="60">
        <f t="shared" ref="D83:E83" si="16">SUM(D84:D90)</f>
        <v>25.56</v>
      </c>
      <c r="E83" s="60">
        <f t="shared" si="16"/>
        <v>36.51</v>
      </c>
      <c r="F83" s="45">
        <f t="shared" si="0"/>
        <v>142.84037558685446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25.56</v>
      </c>
      <c r="E85" s="194">
        <v>36.51</v>
      </c>
      <c r="F85" s="45">
        <f t="shared" si="0"/>
        <v>142.84037558685446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247470.55</v>
      </c>
      <c r="E91" s="60">
        <f t="shared" si="17"/>
        <v>253783.56</v>
      </c>
      <c r="F91" s="45">
        <f t="shared" si="0"/>
        <v>102.55101465608736</v>
      </c>
    </row>
    <row r="92" spans="1:6" ht="12.75" customHeight="1" x14ac:dyDescent="0.2">
      <c r="A92" s="63">
        <v>6421</v>
      </c>
      <c r="B92" s="64" t="s">
        <v>187</v>
      </c>
      <c r="C92" s="247" t="s">
        <v>188</v>
      </c>
      <c r="D92" s="194">
        <v>111530.18</v>
      </c>
      <c r="E92" s="194">
        <v>74302.14</v>
      </c>
      <c r="F92" s="45">
        <f t="shared" si="0"/>
        <v>66.620658193145573</v>
      </c>
    </row>
    <row r="93" spans="1:6" ht="12.75" customHeight="1" x14ac:dyDescent="0.2">
      <c r="A93" s="63">
        <v>6422</v>
      </c>
      <c r="B93" s="64" t="s">
        <v>189</v>
      </c>
      <c r="C93" s="247" t="s">
        <v>190</v>
      </c>
      <c r="D93" s="194">
        <v>84222.74</v>
      </c>
      <c r="E93" s="194">
        <v>132141.49</v>
      </c>
      <c r="F93" s="45">
        <f t="shared" si="0"/>
        <v>156.89526367819425</v>
      </c>
    </row>
    <row r="94" spans="1:6" ht="12.75" customHeight="1" x14ac:dyDescent="0.2">
      <c r="A94" s="63">
        <v>6423</v>
      </c>
      <c r="B94" s="64" t="s">
        <v>191</v>
      </c>
      <c r="C94" s="247" t="s">
        <v>192</v>
      </c>
      <c r="D94" s="194">
        <v>51717.63</v>
      </c>
      <c r="E94" s="194">
        <v>47339.93</v>
      </c>
      <c r="F94" s="45">
        <f t="shared" si="0"/>
        <v>91.535381648385666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303131.99</v>
      </c>
      <c r="E106" s="60">
        <f>E107+E112+E120+E124</f>
        <v>339495.87</v>
      </c>
      <c r="F106" s="45">
        <f t="shared" si="0"/>
        <v>111.99605491983871</v>
      </c>
    </row>
    <row r="107" spans="1:6" ht="12.75" customHeight="1" x14ac:dyDescent="0.2">
      <c r="A107" s="63">
        <v>651</v>
      </c>
      <c r="B107" s="64" t="s">
        <v>217</v>
      </c>
      <c r="C107" s="247" t="s">
        <v>218</v>
      </c>
      <c r="D107" s="60">
        <f t="shared" ref="D107:E107" si="19">SUM(D108:D111)</f>
        <v>47147.93</v>
      </c>
      <c r="E107" s="60">
        <f t="shared" si="19"/>
        <v>43014.93</v>
      </c>
      <c r="F107" s="45">
        <f t="shared" si="0"/>
        <v>91.233973580600463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47147.93</v>
      </c>
      <c r="E109" s="194">
        <v>43014.93</v>
      </c>
      <c r="F109" s="45">
        <f t="shared" si="0"/>
        <v>91.233973580600463</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44215.5</v>
      </c>
      <c r="E112" s="60">
        <f t="shared" si="20"/>
        <v>35883.589999999997</v>
      </c>
      <c r="F112" s="45">
        <f t="shared" si="0"/>
        <v>81.156133030272187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286.58</v>
      </c>
      <c r="E114" s="194">
        <v>7.98</v>
      </c>
      <c r="F114" s="45">
        <f t="shared" si="0"/>
        <v>2.7845627747923793</v>
      </c>
    </row>
    <row r="115" spans="1:6" ht="12.75" customHeight="1" x14ac:dyDescent="0.2">
      <c r="A115" s="63">
        <v>6524</v>
      </c>
      <c r="B115" s="64" t="s">
        <v>233</v>
      </c>
      <c r="C115" s="247" t="s">
        <v>234</v>
      </c>
      <c r="D115" s="194">
        <v>13894.83</v>
      </c>
      <c r="E115" s="194">
        <v>17407.990000000002</v>
      </c>
      <c r="F115" s="45">
        <f t="shared" si="0"/>
        <v>125.28393654330425</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30034.09</v>
      </c>
      <c r="E117" s="194">
        <v>18467.62</v>
      </c>
      <c r="F117" s="45">
        <f t="shared" si="0"/>
        <v>61.488861490393077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211768.56</v>
      </c>
      <c r="E120" s="60">
        <f t="shared" si="21"/>
        <v>260597.35</v>
      </c>
      <c r="F120" s="45">
        <f t="shared" si="0"/>
        <v>123.0576200735369</v>
      </c>
    </row>
    <row r="121" spans="1:6" ht="12.75" customHeight="1" x14ac:dyDescent="0.2">
      <c r="A121" s="63">
        <v>6531</v>
      </c>
      <c r="B121" s="64" t="s">
        <v>245</v>
      </c>
      <c r="C121" s="247" t="s">
        <v>246</v>
      </c>
      <c r="D121" s="194">
        <v>45460.21</v>
      </c>
      <c r="E121" s="194">
        <v>91547.25</v>
      </c>
      <c r="F121" s="45">
        <f t="shared" si="0"/>
        <v>201.37885416719371</v>
      </c>
    </row>
    <row r="122" spans="1:6" ht="12.75" customHeight="1" x14ac:dyDescent="0.2">
      <c r="A122" s="63">
        <v>6532</v>
      </c>
      <c r="B122" s="64" t="s">
        <v>247</v>
      </c>
      <c r="C122" s="247" t="s">
        <v>248</v>
      </c>
      <c r="D122" s="194">
        <v>166129.17000000001</v>
      </c>
      <c r="E122" s="194">
        <v>169050.1</v>
      </c>
      <c r="F122" s="45">
        <f t="shared" si="0"/>
        <v>101.75822825094474</v>
      </c>
    </row>
    <row r="123" spans="1:6" ht="12.75" customHeight="1" x14ac:dyDescent="0.2">
      <c r="A123" s="63">
        <v>6533</v>
      </c>
      <c r="B123" s="64" t="s">
        <v>249</v>
      </c>
      <c r="C123" s="247" t="s">
        <v>250</v>
      </c>
      <c r="D123" s="194">
        <v>179.18</v>
      </c>
      <c r="E123" s="194"/>
      <c r="F123" s="45">
        <f t="shared" si="0"/>
        <v>0</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3687977.01</v>
      </c>
      <c r="E152" s="60">
        <f>E153+E164+E202+E221+E230+E262+E273</f>
        <v>5098886.7699999996</v>
      </c>
      <c r="F152" s="45">
        <f t="shared" si="26"/>
        <v>138.25701071818776</v>
      </c>
    </row>
    <row r="153" spans="1:6" ht="12.75" customHeight="1" x14ac:dyDescent="0.2">
      <c r="A153" s="63">
        <v>31</v>
      </c>
      <c r="B153" s="64" t="s">
        <v>308</v>
      </c>
      <c r="C153" s="247" t="s">
        <v>309</v>
      </c>
      <c r="D153" s="60">
        <f t="shared" ref="D153:E153" si="30">D154+D159+D160</f>
        <v>259079.71000000002</v>
      </c>
      <c r="E153" s="60">
        <f t="shared" si="30"/>
        <v>351504.73</v>
      </c>
      <c r="F153" s="45">
        <f t="shared" si="26"/>
        <v>135.67435674526575</v>
      </c>
    </row>
    <row r="154" spans="1:6" ht="12.75" customHeight="1" x14ac:dyDescent="0.2">
      <c r="A154" s="63">
        <v>311</v>
      </c>
      <c r="B154" s="64" t="s">
        <v>310</v>
      </c>
      <c r="C154" s="247" t="s">
        <v>311</v>
      </c>
      <c r="D154" s="60">
        <f t="shared" ref="D154:E154" si="31">SUM(D155:D158)</f>
        <v>232021.63</v>
      </c>
      <c r="E154" s="60">
        <f t="shared" si="31"/>
        <v>308194.15999999997</v>
      </c>
      <c r="F154" s="45">
        <f t="shared" si="26"/>
        <v>132.82992624437642</v>
      </c>
    </row>
    <row r="155" spans="1:6" ht="12.75" customHeight="1" x14ac:dyDescent="0.2">
      <c r="A155" s="63">
        <v>3111</v>
      </c>
      <c r="B155" s="64" t="s">
        <v>312</v>
      </c>
      <c r="C155" s="247" t="s">
        <v>313</v>
      </c>
      <c r="D155" s="194">
        <v>211843.79</v>
      </c>
      <c r="E155" s="194">
        <v>290604.15999999997</v>
      </c>
      <c r="F155" s="45">
        <f t="shared" si="26"/>
        <v>137.17851252566805</v>
      </c>
    </row>
    <row r="156" spans="1:6" ht="12.75" customHeight="1" x14ac:dyDescent="0.2">
      <c r="A156" s="63">
        <v>3112</v>
      </c>
      <c r="B156" s="64" t="s">
        <v>314</v>
      </c>
      <c r="C156" s="247" t="s">
        <v>315</v>
      </c>
      <c r="D156" s="194">
        <v>20177.84</v>
      </c>
      <c r="E156" s="194">
        <v>17590</v>
      </c>
      <c r="F156" s="45">
        <f t="shared" si="26"/>
        <v>87.174841311062039</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27058.080000000002</v>
      </c>
      <c r="E160" s="60">
        <f t="shared" si="32"/>
        <v>43310.57</v>
      </c>
      <c r="F160" s="45">
        <f t="shared" si="26"/>
        <v>160.06520048724815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27058.080000000002</v>
      </c>
      <c r="E162" s="194">
        <v>43310.57</v>
      </c>
      <c r="F162" s="45">
        <f t="shared" si="26"/>
        <v>160.06520048724815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1109515.0499999998</v>
      </c>
      <c r="E164" s="60">
        <f>E165+E170+E178+E188+E189+E194</f>
        <v>1818281.5099999995</v>
      </c>
      <c r="F164" s="45">
        <f t="shared" si="26"/>
        <v>163.880743212992</v>
      </c>
    </row>
    <row r="165" spans="1:6" ht="12.75" customHeight="1" x14ac:dyDescent="0.2">
      <c r="A165" s="63">
        <v>321</v>
      </c>
      <c r="B165" s="64" t="s">
        <v>332</v>
      </c>
      <c r="C165" s="247" t="s">
        <v>333</v>
      </c>
      <c r="D165" s="60">
        <f t="shared" ref="D165:E165" si="33">SUM(D166:D169)</f>
        <v>9566.2200000000012</v>
      </c>
      <c r="E165" s="60">
        <f t="shared" si="33"/>
        <v>8489.34</v>
      </c>
      <c r="F165" s="45">
        <f t="shared" si="26"/>
        <v>88.742889040812344</v>
      </c>
    </row>
    <row r="166" spans="1:6" ht="12.75" customHeight="1" x14ac:dyDescent="0.2">
      <c r="A166" s="63">
        <v>3211</v>
      </c>
      <c r="B166" s="64" t="s">
        <v>334</v>
      </c>
      <c r="C166" s="247" t="s">
        <v>335</v>
      </c>
      <c r="D166" s="194">
        <v>1142</v>
      </c>
      <c r="E166" s="194">
        <v>258.5</v>
      </c>
      <c r="F166" s="45">
        <f t="shared" si="26"/>
        <v>22.635726795096321</v>
      </c>
    </row>
    <row r="167" spans="1:6" ht="12.75" customHeight="1" x14ac:dyDescent="0.2">
      <c r="A167" s="63">
        <v>3212</v>
      </c>
      <c r="B167" s="64" t="s">
        <v>336</v>
      </c>
      <c r="C167" s="247" t="s">
        <v>337</v>
      </c>
      <c r="D167" s="194">
        <v>5488.01</v>
      </c>
      <c r="E167" s="194">
        <v>6612.38</v>
      </c>
      <c r="F167" s="45">
        <f t="shared" si="26"/>
        <v>120.48775421327585</v>
      </c>
    </row>
    <row r="168" spans="1:6" ht="12.75" customHeight="1" x14ac:dyDescent="0.2">
      <c r="A168" s="63">
        <v>3213</v>
      </c>
      <c r="B168" s="64" t="s">
        <v>338</v>
      </c>
      <c r="C168" s="247" t="s">
        <v>339</v>
      </c>
      <c r="D168" s="194">
        <v>2936.21</v>
      </c>
      <c r="E168" s="194">
        <v>1618.46</v>
      </c>
      <c r="F168" s="45">
        <f t="shared" si="26"/>
        <v>55.120716842460183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112583.02</v>
      </c>
      <c r="E170" s="60">
        <f t="shared" si="34"/>
        <v>82350.569999999992</v>
      </c>
      <c r="F170" s="45">
        <f t="shared" si="26"/>
        <v>73.146527780121716</v>
      </c>
    </row>
    <row r="171" spans="1:6" ht="12.75" customHeight="1" x14ac:dyDescent="0.2">
      <c r="A171" s="63">
        <v>3221</v>
      </c>
      <c r="B171" s="64" t="s">
        <v>344</v>
      </c>
      <c r="C171" s="247" t="s">
        <v>345</v>
      </c>
      <c r="D171" s="194">
        <v>11827.82</v>
      </c>
      <c r="E171" s="194">
        <v>14371.92</v>
      </c>
      <c r="F171" s="45">
        <f t="shared" si="26"/>
        <v>121.50945820954327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46370.76</v>
      </c>
      <c r="E173" s="194">
        <v>60727.7</v>
      </c>
      <c r="F173" s="45">
        <f t="shared" si="26"/>
        <v>130.96119192353112</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54384.44</v>
      </c>
      <c r="E175" s="194">
        <v>7250.95</v>
      </c>
      <c r="F175" s="45">
        <f t="shared" si="26"/>
        <v>13.332765769032465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771353.32</v>
      </c>
      <c r="E178" s="60">
        <f t="shared" si="35"/>
        <v>1295459.5999999996</v>
      </c>
      <c r="F178" s="45">
        <f t="shared" si="26"/>
        <v>167.94633100172561</v>
      </c>
    </row>
    <row r="179" spans="1:6" ht="12.75" customHeight="1" x14ac:dyDescent="0.2">
      <c r="A179" s="63">
        <v>3231</v>
      </c>
      <c r="B179" s="65" t="s">
        <v>360</v>
      </c>
      <c r="C179" s="247" t="s">
        <v>361</v>
      </c>
      <c r="D179" s="194">
        <v>11100.39</v>
      </c>
      <c r="E179" s="194">
        <v>12119.46</v>
      </c>
      <c r="F179" s="45">
        <f t="shared" si="26"/>
        <v>109.18048825311544</v>
      </c>
    </row>
    <row r="180" spans="1:6" ht="12.75" customHeight="1" x14ac:dyDescent="0.2">
      <c r="A180" s="63">
        <v>3232</v>
      </c>
      <c r="B180" s="65" t="s">
        <v>362</v>
      </c>
      <c r="C180" s="247" t="s">
        <v>363</v>
      </c>
      <c r="D180" s="194">
        <v>338547.01</v>
      </c>
      <c r="E180" s="194">
        <v>754286.99</v>
      </c>
      <c r="F180" s="45">
        <f t="shared" si="26"/>
        <v>222.80125587285497</v>
      </c>
    </row>
    <row r="181" spans="1:6" ht="12.75" customHeight="1" x14ac:dyDescent="0.2">
      <c r="A181" s="63">
        <v>3233</v>
      </c>
      <c r="B181" s="65" t="s">
        <v>364</v>
      </c>
      <c r="C181" s="247" t="s">
        <v>365</v>
      </c>
      <c r="D181" s="194">
        <v>39678.1</v>
      </c>
      <c r="E181" s="194">
        <v>61612.14</v>
      </c>
      <c r="F181" s="45">
        <f t="shared" si="26"/>
        <v>155.27996552254265</v>
      </c>
    </row>
    <row r="182" spans="1:6" ht="12.75" customHeight="1" x14ac:dyDescent="0.2">
      <c r="A182" s="63">
        <v>3234</v>
      </c>
      <c r="B182" s="65" t="s">
        <v>366</v>
      </c>
      <c r="C182" s="247" t="s">
        <v>367</v>
      </c>
      <c r="D182" s="194">
        <v>158626.64000000001</v>
      </c>
      <c r="E182" s="194">
        <v>237646.03</v>
      </c>
      <c r="F182" s="45">
        <f t="shared" si="26"/>
        <v>149.81470325539266</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63883.59</v>
      </c>
      <c r="E184" s="194">
        <v>60629.2</v>
      </c>
      <c r="F184" s="45">
        <f t="shared" si="26"/>
        <v>94.90574966121973</v>
      </c>
    </row>
    <row r="185" spans="1:6" ht="12.75" customHeight="1" x14ac:dyDescent="0.2">
      <c r="A185" s="63">
        <v>3237</v>
      </c>
      <c r="B185" s="64" t="s">
        <v>372</v>
      </c>
      <c r="C185" s="247" t="s">
        <v>373</v>
      </c>
      <c r="D185" s="194">
        <v>136657.63</v>
      </c>
      <c r="E185" s="194">
        <v>135840.97</v>
      </c>
      <c r="F185" s="45">
        <f t="shared" si="26"/>
        <v>99.402404388251128</v>
      </c>
    </row>
    <row r="186" spans="1:6" ht="12.75" customHeight="1" x14ac:dyDescent="0.2">
      <c r="A186" s="63">
        <v>3238</v>
      </c>
      <c r="B186" s="64" t="s">
        <v>374</v>
      </c>
      <c r="C186" s="247" t="s">
        <v>375</v>
      </c>
      <c r="D186" s="194">
        <v>20302.32</v>
      </c>
      <c r="E186" s="194">
        <v>31119.15</v>
      </c>
      <c r="F186" s="45">
        <f t="shared" si="26"/>
        <v>153.27878784296573</v>
      </c>
    </row>
    <row r="187" spans="1:6" ht="12.75" customHeight="1" x14ac:dyDescent="0.2">
      <c r="A187" s="63">
        <v>3239</v>
      </c>
      <c r="B187" s="64" t="s">
        <v>376</v>
      </c>
      <c r="C187" s="247" t="s">
        <v>377</v>
      </c>
      <c r="D187" s="194">
        <v>2557.64</v>
      </c>
      <c r="E187" s="194">
        <v>2205.66</v>
      </c>
      <c r="F187" s="45">
        <f t="shared" si="26"/>
        <v>86.238094493361061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216012.49</v>
      </c>
      <c r="E194" s="60">
        <f t="shared" si="36"/>
        <v>431982</v>
      </c>
      <c r="F194" s="45">
        <f t="shared" si="26"/>
        <v>199.98010300237732</v>
      </c>
    </row>
    <row r="195" spans="1:6" ht="12.75" customHeight="1" x14ac:dyDescent="0.2">
      <c r="A195" s="63">
        <v>3291</v>
      </c>
      <c r="B195" s="183" t="s">
        <v>392</v>
      </c>
      <c r="C195" s="247" t="s">
        <v>393</v>
      </c>
      <c r="D195" s="194">
        <v>7229.49</v>
      </c>
      <c r="E195" s="194">
        <v>8409.4</v>
      </c>
      <c r="F195" s="45">
        <f t="shared" si="26"/>
        <v>116.32079164643703</v>
      </c>
    </row>
    <row r="196" spans="1:6" ht="12.75" customHeight="1" x14ac:dyDescent="0.2">
      <c r="A196" s="63">
        <v>3292</v>
      </c>
      <c r="B196" s="64" t="s">
        <v>394</v>
      </c>
      <c r="C196" s="247" t="s">
        <v>395</v>
      </c>
      <c r="D196" s="194">
        <v>482.8</v>
      </c>
      <c r="E196" s="194">
        <v>509.29</v>
      </c>
      <c r="F196" s="45">
        <f t="shared" si="26"/>
        <v>105.48674399337199</v>
      </c>
    </row>
    <row r="197" spans="1:6" ht="12.75" customHeight="1" x14ac:dyDescent="0.2">
      <c r="A197" s="63">
        <v>3293</v>
      </c>
      <c r="B197" s="64" t="s">
        <v>396</v>
      </c>
      <c r="C197" s="247" t="s">
        <v>397</v>
      </c>
      <c r="D197" s="194">
        <v>12792.7</v>
      </c>
      <c r="E197" s="194">
        <v>16786.29</v>
      </c>
      <c r="F197" s="45">
        <f t="shared" si="26"/>
        <v>131.21772573420779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25266.73</v>
      </c>
      <c r="E199" s="194">
        <v>29241.55</v>
      </c>
      <c r="F199" s="45">
        <f t="shared" si="26"/>
        <v>115.73143814019464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170240.77</v>
      </c>
      <c r="E201" s="194">
        <v>377035.47</v>
      </c>
      <c r="F201" s="45">
        <f t="shared" si="26"/>
        <v>221.47190123728882</v>
      </c>
    </row>
    <row r="202" spans="1:6" ht="12.75" customHeight="1" x14ac:dyDescent="0.2">
      <c r="A202" s="63">
        <v>34</v>
      </c>
      <c r="B202" s="183" t="s">
        <v>406</v>
      </c>
      <c r="C202" s="247" t="s">
        <v>407</v>
      </c>
      <c r="D202" s="60">
        <f t="shared" ref="D202:E202" si="37">D203+D208+D216</f>
        <v>14808.39</v>
      </c>
      <c r="E202" s="60">
        <f t="shared" si="37"/>
        <v>121089.92</v>
      </c>
      <c r="F202" s="45">
        <f t="shared" si="26"/>
        <v>817.71158106992038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10133.83</v>
      </c>
      <c r="E208" s="60">
        <f t="shared" si="39"/>
        <v>116289.19</v>
      </c>
      <c r="F208" s="45">
        <f t="shared" si="26"/>
        <v>1147.5344465024577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10133.83</v>
      </c>
      <c r="E210" s="194">
        <v>116289.19</v>
      </c>
      <c r="F210" s="45">
        <f t="shared" si="26"/>
        <v>1147.5344465024577</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4674.5600000000004</v>
      </c>
      <c r="E216" s="60">
        <f t="shared" si="40"/>
        <v>4800.7299999999996</v>
      </c>
      <c r="F216" s="45">
        <f t="shared" si="26"/>
        <v>102.69907756024095</v>
      </c>
    </row>
    <row r="217" spans="1:6" ht="12.75" customHeight="1" x14ac:dyDescent="0.2">
      <c r="A217" s="63">
        <v>3431</v>
      </c>
      <c r="B217" s="182" t="s">
        <v>436</v>
      </c>
      <c r="C217" s="247" t="s">
        <v>437</v>
      </c>
      <c r="D217" s="194">
        <v>4674.5600000000004</v>
      </c>
      <c r="E217" s="194">
        <v>4800.7299999999996</v>
      </c>
      <c r="F217" s="45">
        <f t="shared" si="26"/>
        <v>102.69907756024095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1097290.31</v>
      </c>
      <c r="E221" s="60">
        <f t="shared" si="41"/>
        <v>1035831.1699999999</v>
      </c>
      <c r="F221" s="45">
        <f t="shared" si="26"/>
        <v>94.399008225999907</v>
      </c>
    </row>
    <row r="222" spans="1:6" ht="24" x14ac:dyDescent="0.2">
      <c r="A222" s="63">
        <v>351</v>
      </c>
      <c r="B222" s="65" t="s">
        <v>446</v>
      </c>
      <c r="C222" s="247" t="s">
        <v>447</v>
      </c>
      <c r="D222" s="60">
        <f t="shared" ref="D222:E222" si="42">SUM(D223:D224)</f>
        <v>1092505.2</v>
      </c>
      <c r="E222" s="60">
        <f t="shared" si="42"/>
        <v>1032728.58</v>
      </c>
      <c r="F222" s="45">
        <f t="shared" si="26"/>
        <v>94.528481878164058</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1092505.2</v>
      </c>
      <c r="E224" s="194">
        <v>1032728.58</v>
      </c>
      <c r="F224" s="45">
        <f t="shared" si="26"/>
        <v>94.528481878164058</v>
      </c>
    </row>
    <row r="225" spans="1:6" ht="36" x14ac:dyDescent="0.2">
      <c r="A225" s="63">
        <v>352</v>
      </c>
      <c r="B225" s="65" t="s">
        <v>452</v>
      </c>
      <c r="C225" s="247" t="s">
        <v>453</v>
      </c>
      <c r="D225" s="60">
        <f t="shared" ref="D225:E225" si="43">SUM(D226:D228)</f>
        <v>4785.1099999999997</v>
      </c>
      <c r="E225" s="60">
        <f t="shared" si="43"/>
        <v>3102.59</v>
      </c>
      <c r="F225" s="45">
        <f t="shared" si="26"/>
        <v>64.838425866907983</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4785.1099999999997</v>
      </c>
      <c r="E228" s="194">
        <v>3102.59</v>
      </c>
      <c r="F228" s="45">
        <f t="shared" si="26"/>
        <v>64.838425866907983</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110253.96</v>
      </c>
      <c r="E230" s="60">
        <f>E231+E234+E237+E242+E246+E250+E254+E257</f>
        <v>359828.74</v>
      </c>
      <c r="F230" s="45">
        <f t="shared" ref="F230:F245" si="44">IF(D230&lt;&gt;0,IF(E230/D230&gt;=100,"&gt;&gt;100",E230/D230*100),"-")</f>
        <v>326.36355193047029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110253.96</v>
      </c>
      <c r="E246" s="60">
        <f t="shared" si="48"/>
        <v>359828.74</v>
      </c>
      <c r="F246" s="45">
        <f t="shared" ref="F246:F249" si="49">IF(D246&lt;&gt;0,IF(E246/D246&gt;=100,"&gt;&gt;100",E246/D246*100),"-")</f>
        <v>326.36355193047029</v>
      </c>
    </row>
    <row r="247" spans="1:6" ht="12.75" customHeight="1" x14ac:dyDescent="0.2">
      <c r="A247" s="63" t="s">
        <v>493</v>
      </c>
      <c r="B247" s="64" t="s">
        <v>494</v>
      </c>
      <c r="C247" s="247" t="s">
        <v>493</v>
      </c>
      <c r="D247" s="194">
        <v>110253.96</v>
      </c>
      <c r="E247" s="194">
        <v>359828.74</v>
      </c>
      <c r="F247" s="45">
        <f t="shared" si="49"/>
        <v>326.36355193047029</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862124.9</v>
      </c>
      <c r="E262" s="60">
        <f t="shared" si="55"/>
        <v>1099918.5900000001</v>
      </c>
      <c r="F262" s="45">
        <f t="shared" ref="F262:F268" si="56">IF(D262&lt;&gt;0,IF(E262/D262&gt;=100,"&gt;&gt;100",E262/D262*100),"-")</f>
        <v>127.58227839144884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862124.9</v>
      </c>
      <c r="E269" s="60">
        <f t="shared" si="58"/>
        <v>1099918.5900000001</v>
      </c>
      <c r="F269" s="45">
        <f t="shared" ref="F269:F272" si="59">IF(D269&lt;&gt;0,IF(E269/D269&gt;=100,"&gt;&gt;100",E269/D269*100),"-")</f>
        <v>127.58227839144884</v>
      </c>
    </row>
    <row r="270" spans="1:6" ht="12.75" customHeight="1" x14ac:dyDescent="0.2">
      <c r="A270" s="63">
        <v>3721</v>
      </c>
      <c r="B270" s="65" t="s">
        <v>533</v>
      </c>
      <c r="C270" s="247" t="s">
        <v>534</v>
      </c>
      <c r="D270" s="194">
        <v>727409.03</v>
      </c>
      <c r="E270" s="194">
        <v>921839.11</v>
      </c>
      <c r="F270" s="45">
        <f t="shared" si="59"/>
        <v>126.72912652734047</v>
      </c>
    </row>
    <row r="271" spans="1:6" ht="12.75" customHeight="1" x14ac:dyDescent="0.2">
      <c r="A271" s="63">
        <v>3722</v>
      </c>
      <c r="B271" s="65" t="s">
        <v>535</v>
      </c>
      <c r="C271" s="247" t="s">
        <v>536</v>
      </c>
      <c r="D271" s="194">
        <v>134715.87</v>
      </c>
      <c r="E271" s="194">
        <v>178079.48</v>
      </c>
      <c r="F271" s="45">
        <f t="shared" si="59"/>
        <v>132.18893958076359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234904.69</v>
      </c>
      <c r="E273" s="60">
        <f t="shared" si="60"/>
        <v>312432.11</v>
      </c>
      <c r="F273" s="45">
        <f t="shared" ref="F273:F277" si="61">IF(D273&lt;&gt;0,IF(E273/D273&gt;=100,"&gt;&gt;100",E273/D273*100),"-")</f>
        <v>133.00377697865463</v>
      </c>
    </row>
    <row r="274" spans="1:6" ht="12.75" customHeight="1" x14ac:dyDescent="0.2">
      <c r="A274" s="63">
        <v>381</v>
      </c>
      <c r="B274" s="64" t="s">
        <v>541</v>
      </c>
      <c r="C274" s="247" t="s">
        <v>542</v>
      </c>
      <c r="D274" s="60">
        <f t="shared" ref="D274:E274" si="62">SUM(D275:D277)</f>
        <v>234904.69</v>
      </c>
      <c r="E274" s="60">
        <f t="shared" si="62"/>
        <v>312432.11</v>
      </c>
      <c r="F274" s="45">
        <f t="shared" si="61"/>
        <v>133.00377697865463</v>
      </c>
    </row>
    <row r="275" spans="1:6" ht="12.75" customHeight="1" x14ac:dyDescent="0.2">
      <c r="A275" s="63">
        <v>3811</v>
      </c>
      <c r="B275" s="64" t="s">
        <v>543</v>
      </c>
      <c r="C275" s="247" t="s">
        <v>544</v>
      </c>
      <c r="D275" s="194">
        <v>234904.69</v>
      </c>
      <c r="E275" s="194">
        <v>312432.11</v>
      </c>
      <c r="F275" s="45">
        <f t="shared" si="61"/>
        <v>133.00377697865463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3687977.01</v>
      </c>
      <c r="E299" s="60">
        <f>E152-E297+E298</f>
        <v>5098886.7699999996</v>
      </c>
      <c r="F299" s="45">
        <f t="shared" si="68"/>
        <v>138.25701071818776</v>
      </c>
    </row>
    <row r="300" spans="1:6" ht="12.75" customHeight="1" x14ac:dyDescent="0.2">
      <c r="A300" s="63" t="s">
        <v>582</v>
      </c>
      <c r="B300" s="64" t="s">
        <v>593</v>
      </c>
      <c r="C300" s="247" t="s">
        <v>594</v>
      </c>
      <c r="D300" s="60">
        <f>IF(D6&gt;=D299,D6-D299,0)</f>
        <v>1443780.13</v>
      </c>
      <c r="E300" s="60">
        <f>IF(E6&gt;=E299,E6-E299,0)</f>
        <v>3271556.5000000009</v>
      </c>
      <c r="F300" s="45">
        <f t="shared" si="68"/>
        <v>226.59658711330243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918742.07</v>
      </c>
      <c r="E302" s="194">
        <v>2127649.2799999998</v>
      </c>
      <c r="F302" s="45">
        <f t="shared" si="68"/>
        <v>231.58287287312311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367074.2</v>
      </c>
      <c r="E304" s="194">
        <v>384428.67</v>
      </c>
      <c r="F304" s="45">
        <f t="shared" si="68"/>
        <v>104.72778255731401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886537.35</v>
      </c>
      <c r="E308" s="60">
        <f t="shared" si="71"/>
        <v>875306.75</v>
      </c>
      <c r="F308" s="45">
        <f t="shared" ref="F308:F428" si="72">IF(D308&lt;&gt;0,IF(E308/D308&gt;=100,"&gt;&gt;100",E308/D308*100),"-")</f>
        <v>98.733206220809535</v>
      </c>
    </row>
    <row r="309" spans="1:6" ht="12.75" customHeight="1" x14ac:dyDescent="0.2">
      <c r="A309" s="63">
        <v>71</v>
      </c>
      <c r="B309" s="64" t="s">
        <v>610</v>
      </c>
      <c r="C309" s="247" t="s">
        <v>611</v>
      </c>
      <c r="D309" s="60">
        <f t="shared" ref="D309:E309" si="73">D310+D314</f>
        <v>886537.35</v>
      </c>
      <c r="E309" s="60">
        <f t="shared" si="73"/>
        <v>875306.75</v>
      </c>
      <c r="F309" s="45">
        <f t="shared" si="72"/>
        <v>98.733206220809535</v>
      </c>
    </row>
    <row r="310" spans="1:6" ht="24" x14ac:dyDescent="0.2">
      <c r="A310" s="63">
        <v>711</v>
      </c>
      <c r="B310" s="64" t="s">
        <v>612</v>
      </c>
      <c r="C310" s="247" t="s">
        <v>613</v>
      </c>
      <c r="D310" s="60">
        <f t="shared" ref="D310:E310" si="74">SUM(D311:D313)</f>
        <v>886537.35</v>
      </c>
      <c r="E310" s="60">
        <f t="shared" si="74"/>
        <v>875306.75</v>
      </c>
      <c r="F310" s="45">
        <f t="shared" si="72"/>
        <v>98.733206220809535</v>
      </c>
    </row>
    <row r="311" spans="1:6" ht="12.75" customHeight="1" x14ac:dyDescent="0.2">
      <c r="A311" s="63">
        <v>7111</v>
      </c>
      <c r="B311" s="64" t="s">
        <v>614</v>
      </c>
      <c r="C311" s="247" t="s">
        <v>615</v>
      </c>
      <c r="D311" s="194">
        <v>886537.35</v>
      </c>
      <c r="E311" s="194">
        <v>875306.75</v>
      </c>
      <c r="F311" s="45">
        <f t="shared" si="72"/>
        <v>98.733206220809535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4931221.4400000004</v>
      </c>
      <c r="E360" s="60">
        <f t="shared" si="86"/>
        <v>4850410.63</v>
      </c>
      <c r="F360" s="45">
        <f t="shared" si="72"/>
        <v>98.361241510176427</v>
      </c>
    </row>
    <row r="361" spans="1:6" ht="12.75" customHeight="1" x14ac:dyDescent="0.2">
      <c r="A361" s="63">
        <v>41</v>
      </c>
      <c r="B361" s="64" t="s">
        <v>714</v>
      </c>
      <c r="C361" s="247" t="s">
        <v>715</v>
      </c>
      <c r="D361" s="60">
        <f t="shared" ref="D361:E361" si="87">D362+D366</f>
        <v>20187.5</v>
      </c>
      <c r="E361" s="60">
        <f t="shared" si="87"/>
        <v>211929.62</v>
      </c>
      <c r="F361" s="45">
        <f t="shared" si="72"/>
        <v>1049.8061671826624</v>
      </c>
    </row>
    <row r="362" spans="1:6" ht="12.75" customHeight="1" x14ac:dyDescent="0.2">
      <c r="A362" s="63">
        <v>411</v>
      </c>
      <c r="B362" s="64" t="s">
        <v>716</v>
      </c>
      <c r="C362" s="247" t="s">
        <v>717</v>
      </c>
      <c r="D362" s="60">
        <f t="shared" ref="D362:E362" si="88">SUM(D363:D365)</f>
        <v>0</v>
      </c>
      <c r="E362" s="60">
        <f t="shared" si="88"/>
        <v>48510</v>
      </c>
      <c r="F362" s="45" t="str">
        <f t="shared" si="72"/>
        <v>-</v>
      </c>
    </row>
    <row r="363" spans="1:6" ht="12.75" customHeight="1" x14ac:dyDescent="0.2">
      <c r="A363" s="63">
        <v>4111</v>
      </c>
      <c r="B363" s="64" t="s">
        <v>614</v>
      </c>
      <c r="C363" s="247" t="s">
        <v>718</v>
      </c>
      <c r="D363" s="194">
        <v>0</v>
      </c>
      <c r="E363" s="194">
        <v>48510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20187.5</v>
      </c>
      <c r="E366" s="60">
        <f t="shared" si="89"/>
        <v>163419.62</v>
      </c>
      <c r="F366" s="45">
        <f t="shared" si="72"/>
        <v>809.50895356037154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20187.5</v>
      </c>
      <c r="E372" s="194">
        <v>163419.62</v>
      </c>
      <c r="F372" s="45">
        <f t="shared" si="72"/>
        <v>809.50895356037154</v>
      </c>
    </row>
    <row r="373" spans="1:6" ht="24" x14ac:dyDescent="0.2">
      <c r="A373" s="63">
        <v>42</v>
      </c>
      <c r="B373" s="183" t="s">
        <v>730</v>
      </c>
      <c r="C373" s="247" t="s">
        <v>731</v>
      </c>
      <c r="D373" s="60">
        <f t="shared" ref="D373:E373" si="90">D374+D379+D388+D393+D398+D401</f>
        <v>4911033.9400000004</v>
      </c>
      <c r="E373" s="60">
        <f t="shared" si="90"/>
        <v>4638481.01</v>
      </c>
      <c r="F373" s="45">
        <f t="shared" si="72"/>
        <v>94.450192498567816</v>
      </c>
    </row>
    <row r="374" spans="1:6" ht="12.75" customHeight="1" x14ac:dyDescent="0.2">
      <c r="A374" s="63">
        <v>421</v>
      </c>
      <c r="B374" s="64" t="s">
        <v>732</v>
      </c>
      <c r="C374" s="247" t="s">
        <v>733</v>
      </c>
      <c r="D374" s="60">
        <f t="shared" ref="D374:E374" si="91">SUM(D375:D378)</f>
        <v>4888454.03</v>
      </c>
      <c r="E374" s="60">
        <f t="shared" si="91"/>
        <v>4606623</v>
      </c>
      <c r="F374" s="45">
        <f t="shared" si="72"/>
        <v>94.234761577577927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4858716.53</v>
      </c>
      <c r="E376" s="194">
        <v>4517972.6900000004</v>
      </c>
      <c r="F376" s="45">
        <f t="shared" si="72"/>
        <v>92.986957812910319</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29737.5</v>
      </c>
      <c r="E378" s="194">
        <v>88650.31</v>
      </c>
      <c r="F378" s="45">
        <f t="shared" si="72"/>
        <v>298.10949138293398</v>
      </c>
    </row>
    <row r="379" spans="1:6" ht="12.75" customHeight="1" x14ac:dyDescent="0.2">
      <c r="A379" s="63">
        <v>422</v>
      </c>
      <c r="B379" s="64" t="s">
        <v>738</v>
      </c>
      <c r="C379" s="247" t="s">
        <v>739</v>
      </c>
      <c r="D379" s="60">
        <f t="shared" ref="D379:E379" si="92">SUM(D380:D387)</f>
        <v>0</v>
      </c>
      <c r="E379" s="60">
        <f t="shared" si="92"/>
        <v>8267.6</v>
      </c>
      <c r="F379" s="45" t="str">
        <f t="shared" si="72"/>
        <v>-</v>
      </c>
    </row>
    <row r="380" spans="1:6" ht="12.75" customHeight="1" x14ac:dyDescent="0.2">
      <c r="A380" s="63">
        <v>4221</v>
      </c>
      <c r="B380" s="64" t="s">
        <v>648</v>
      </c>
      <c r="C380" s="247" t="s">
        <v>740</v>
      </c>
      <c r="D380" s="194">
        <v>0</v>
      </c>
      <c r="E380" s="194">
        <v>8267.6</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22579.91</v>
      </c>
      <c r="E388" s="60">
        <f t="shared" si="93"/>
        <v>23590.41</v>
      </c>
      <c r="F388" s="45">
        <f t="shared" si="72"/>
        <v>104.47521712885481</v>
      </c>
    </row>
    <row r="389" spans="1:6" ht="12.75" customHeight="1" x14ac:dyDescent="0.2">
      <c r="A389" s="63">
        <v>4231</v>
      </c>
      <c r="B389" s="64" t="s">
        <v>666</v>
      </c>
      <c r="C389" s="247" t="s">
        <v>751</v>
      </c>
      <c r="D389" s="194">
        <v>22579.91</v>
      </c>
      <c r="E389" s="194">
        <v>23590.41</v>
      </c>
      <c r="F389" s="45">
        <f t="shared" si="72"/>
        <v>104.47521712885481</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4044684.0900000003</v>
      </c>
      <c r="E418" s="60">
        <f t="shared" si="102"/>
        <v>3975103.88</v>
      </c>
      <c r="F418" s="45">
        <f t="shared" si="72"/>
        <v>98.279712124562977</v>
      </c>
    </row>
    <row r="419" spans="1:6" ht="12.75" customHeight="1" x14ac:dyDescent="0.2">
      <c r="A419" s="63">
        <v>92212</v>
      </c>
      <c r="B419" s="64" t="s">
        <v>797</v>
      </c>
      <c r="C419" s="247" t="s">
        <v>798</v>
      </c>
      <c r="D419" s="194">
        <v>1771452.2</v>
      </c>
      <c r="E419" s="194">
        <v>0</v>
      </c>
      <c r="F419" s="45">
        <f t="shared" si="72"/>
        <v>0</v>
      </c>
    </row>
    <row r="420" spans="1:6" ht="12.75" customHeight="1" x14ac:dyDescent="0.2">
      <c r="A420" s="63">
        <v>92222</v>
      </c>
      <c r="B420" s="64" t="s">
        <v>799</v>
      </c>
      <c r="C420" s="247" t="s">
        <v>800</v>
      </c>
      <c r="D420" s="194">
        <v>0</v>
      </c>
      <c r="E420" s="194">
        <v>2273231.89</v>
      </c>
      <c r="F420" s="45" t="str">
        <f t="shared" si="72"/>
        <v>-</v>
      </c>
    </row>
    <row r="421" spans="1:6" ht="12.75" customHeight="1" x14ac:dyDescent="0.2">
      <c r="A421" s="63">
        <v>97</v>
      </c>
      <c r="B421" s="220" t="s">
        <v>801</v>
      </c>
      <c r="C421" s="247" t="s">
        <v>802</v>
      </c>
      <c r="D421" s="194">
        <v>154648.6</v>
      </c>
      <c r="E421" s="194">
        <v>32408.42</v>
      </c>
      <c r="F421" s="45">
        <f t="shared" si="72"/>
        <v>20.956167724764398</v>
      </c>
    </row>
    <row r="422" spans="1:6" ht="12.75" customHeight="1" x14ac:dyDescent="0.2">
      <c r="A422" s="63" t="s">
        <v>582</v>
      </c>
      <c r="B422" s="64" t="s">
        <v>803</v>
      </c>
      <c r="C422" s="247" t="s">
        <v>804</v>
      </c>
      <c r="D422" s="60">
        <f>D6+D308</f>
        <v>6018294.4899999993</v>
      </c>
      <c r="E422" s="60">
        <f>E6+E308</f>
        <v>9245750.0199999996</v>
      </c>
      <c r="F422" s="45">
        <f t="shared" si="72"/>
        <v>153.62741114385051</v>
      </c>
    </row>
    <row r="423" spans="1:6" ht="12.75" customHeight="1" x14ac:dyDescent="0.2">
      <c r="A423" s="63" t="s">
        <v>582</v>
      </c>
      <c r="B423" s="64" t="s">
        <v>805</v>
      </c>
      <c r="C423" s="247" t="s">
        <v>806</v>
      </c>
      <c r="D423" s="60">
        <f t="shared" ref="D423:E423" si="103">D299+D360</f>
        <v>8619198.4499999993</v>
      </c>
      <c r="E423" s="60">
        <f t="shared" si="103"/>
        <v>9949297.3999999985</v>
      </c>
      <c r="F423" s="45">
        <f t="shared" si="72"/>
        <v>115.43181721265508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2600903.96</v>
      </c>
      <c r="E425" s="60">
        <f t="shared" si="105"/>
        <v>703547.37999999896</v>
      </c>
      <c r="F425" s="45">
        <f t="shared" si="72"/>
        <v>27.050109916399951</v>
      </c>
    </row>
    <row r="426" spans="1:6" ht="12.75" customHeight="1" x14ac:dyDescent="0.2">
      <c r="A426" s="251" t="s">
        <v>811</v>
      </c>
      <c r="B426" s="183" t="s">
        <v>812</v>
      </c>
      <c r="C426" s="252" t="s">
        <v>813</v>
      </c>
      <c r="D426" s="60">
        <f t="shared" ref="D426:E426" si="106">IF(D302-D303+D419-D420&gt;=0,D302-D303+D419-D420,0)</f>
        <v>2690194.27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145582.61000000034</v>
      </c>
      <c r="F427" s="45" t="str">
        <f t="shared" si="72"/>
        <v>-</v>
      </c>
    </row>
    <row r="428" spans="1:6" ht="24" x14ac:dyDescent="0.2">
      <c r="A428" s="249" t="s">
        <v>816</v>
      </c>
      <c r="B428" s="243" t="s">
        <v>817</v>
      </c>
      <c r="C428" s="250" t="s">
        <v>818</v>
      </c>
      <c r="D428" s="81">
        <f t="shared" ref="D428:E428" si="108">D304+D421</f>
        <v>521722.80000000005</v>
      </c>
      <c r="E428" s="81">
        <f t="shared" si="108"/>
        <v>416837.08999999997</v>
      </c>
      <c r="F428" s="61">
        <f t="shared" si="72"/>
        <v>79.896276336782662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2593785.9700000002</v>
      </c>
      <c r="E430" s="60">
        <f>E431+E466+E479+E491+E522</f>
        <v>3572935.79</v>
      </c>
      <c r="F430" s="45">
        <f t="shared" ref="F430:F651" si="109">IF(D430&lt;&gt;0,IF(E430/D430&gt;=100,"&gt;&gt;100",E430/D430*100),"-")</f>
        <v>137.74983099318715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2593785.9700000002</v>
      </c>
      <c r="E491" s="60">
        <f t="shared" si="126"/>
        <v>3572935.79</v>
      </c>
      <c r="F491" s="45">
        <f t="shared" si="109"/>
        <v>137.74983099318715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2593785.9700000002</v>
      </c>
      <c r="E497" s="60">
        <f t="shared" si="128"/>
        <v>3572935.79</v>
      </c>
      <c r="F497" s="45">
        <f t="shared" si="109"/>
        <v>137.74983099318715</v>
      </c>
    </row>
    <row r="498" spans="1:6" ht="12.75" customHeight="1" x14ac:dyDescent="0.2">
      <c r="A498" s="63">
        <v>8422</v>
      </c>
      <c r="B498" s="64" t="s">
        <v>956</v>
      </c>
      <c r="C498" s="247" t="s">
        <v>957</v>
      </c>
      <c r="D498" s="194">
        <v>2593785.9700000002</v>
      </c>
      <c r="E498" s="194">
        <v>3572935.79</v>
      </c>
      <c r="F498" s="45">
        <f t="shared" si="109"/>
        <v>137.74983099318715</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1126176.18</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1126176.18</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1126176.18</v>
      </c>
      <c r="F609" s="45" t="str">
        <f t="shared" si="109"/>
        <v>-</v>
      </c>
    </row>
    <row r="610" spans="1:6" ht="24" x14ac:dyDescent="0.2">
      <c r="A610" s="63">
        <v>5443</v>
      </c>
      <c r="B610" s="64" t="s">
        <v>1170</v>
      </c>
      <c r="C610" s="247" t="s">
        <v>1171</v>
      </c>
      <c r="D610" s="194">
        <v>0</v>
      </c>
      <c r="E610" s="194">
        <v>1126176.18</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2593785.9700000002</v>
      </c>
      <c r="E639" s="60">
        <f>IF(E430-E535&gt;=0,E430-E535,0)</f>
        <v>2446759.6100000003</v>
      </c>
      <c r="F639" s="45">
        <f t="shared" si="109"/>
        <v>94.331592440528169</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2593785.9700000002</v>
      </c>
      <c r="F641" s="45" t="str">
        <f t="shared" si="109"/>
        <v>-</v>
      </c>
    </row>
    <row r="642" spans="1:6" ht="12.75" customHeight="1" x14ac:dyDescent="0.2">
      <c r="A642" s="63">
        <v>92223</v>
      </c>
      <c r="B642" s="64" t="s">
        <v>1234</v>
      </c>
      <c r="C642" s="247" t="s">
        <v>1235</v>
      </c>
      <c r="D642" s="194">
        <v>234872.92</v>
      </c>
      <c r="E642" s="194">
        <v>0</v>
      </c>
      <c r="F642" s="45">
        <f t="shared" si="109"/>
        <v>0</v>
      </c>
    </row>
    <row r="643" spans="1:6" ht="12.75" customHeight="1" x14ac:dyDescent="0.2">
      <c r="A643" s="63" t="s">
        <v>582</v>
      </c>
      <c r="B643" s="64" t="s">
        <v>1236</v>
      </c>
      <c r="C643" s="247" t="s">
        <v>1237</v>
      </c>
      <c r="D643" s="60">
        <f>D422+D430</f>
        <v>8612080.459999999</v>
      </c>
      <c r="E643" s="60">
        <f>E422+E430</f>
        <v>12818685.809999999</v>
      </c>
      <c r="F643" s="45">
        <f t="shared" si="109"/>
        <v>148.84540233382816</v>
      </c>
    </row>
    <row r="644" spans="1:6" ht="12.75" customHeight="1" x14ac:dyDescent="0.2">
      <c r="A644" s="63" t="s">
        <v>582</v>
      </c>
      <c r="B644" s="64" t="s">
        <v>1238</v>
      </c>
      <c r="C644" s="247" t="s">
        <v>1239</v>
      </c>
      <c r="D644" s="60">
        <f>D423+D535</f>
        <v>8619198.4499999993</v>
      </c>
      <c r="E644" s="60">
        <f>E423+E535</f>
        <v>11075473.579999998</v>
      </c>
      <c r="F644" s="45">
        <f t="shared" si="109"/>
        <v>128.49772103808561</v>
      </c>
    </row>
    <row r="645" spans="1:6" ht="12.75" customHeight="1" x14ac:dyDescent="0.2">
      <c r="A645" s="63" t="s">
        <v>582</v>
      </c>
      <c r="B645" s="64" t="s">
        <v>1240</v>
      </c>
      <c r="C645" s="247" t="s">
        <v>1241</v>
      </c>
      <c r="D645" s="60">
        <f t="shared" ref="D645:E645" si="163">IF(D643&gt;=D644,D643-D644,0)</f>
        <v>0</v>
      </c>
      <c r="E645" s="60">
        <f t="shared" si="163"/>
        <v>1743212.2300000004</v>
      </c>
      <c r="F645" s="45" t="str">
        <f t="shared" si="109"/>
        <v>-</v>
      </c>
    </row>
    <row r="646" spans="1:6" ht="12.75" customHeight="1" x14ac:dyDescent="0.2">
      <c r="A646" s="63" t="s">
        <v>582</v>
      </c>
      <c r="B646" s="64" t="s">
        <v>1242</v>
      </c>
      <c r="C646" s="247" t="s">
        <v>1243</v>
      </c>
      <c r="D646" s="60">
        <f t="shared" ref="D646:E646" si="164">IF(D644&gt;=D643,D644-D643,0)</f>
        <v>7117.9900000002235</v>
      </c>
      <c r="E646" s="60">
        <f t="shared" si="164"/>
        <v>0</v>
      </c>
      <c r="F646" s="45">
        <f t="shared" si="109"/>
        <v>0</v>
      </c>
    </row>
    <row r="647" spans="1:6" ht="24" x14ac:dyDescent="0.2">
      <c r="A647" s="251" t="s">
        <v>1244</v>
      </c>
      <c r="B647" s="64" t="s">
        <v>1245</v>
      </c>
      <c r="C647" s="252" t="s">
        <v>1244</v>
      </c>
      <c r="D647" s="60">
        <f>IF(D426-D427+D641-D642&gt;=0,D426-D427+D641-D642,0)</f>
        <v>2455321.35</v>
      </c>
      <c r="E647" s="60">
        <f>IF(E426-E427+E641-E642&gt;=0,E426-E427+E641-E642,0)</f>
        <v>2448203.36</v>
      </c>
      <c r="F647" s="45">
        <f t="shared" si="109"/>
        <v>99.710099453987951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2448203.36</v>
      </c>
      <c r="E649" s="60">
        <f t="shared" si="165"/>
        <v>4191415.5900000003</v>
      </c>
      <c r="F649" s="45">
        <f t="shared" si="109"/>
        <v>171.20373488908211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2466058.4300000002</v>
      </c>
      <c r="E653" s="194">
        <v>2448940.04</v>
      </c>
      <c r="F653" s="45">
        <f t="shared" ref="F653:F740" si="167">IF(D653&lt;&gt;0,IF(E653/D653&gt;=100,"&gt;&gt;100",E653/D653*100),"-")</f>
        <v>99.305840048566878</v>
      </c>
    </row>
    <row r="654" spans="1:6" ht="12.75" customHeight="1" x14ac:dyDescent="0.2">
      <c r="A654" s="63" t="s">
        <v>1257</v>
      </c>
      <c r="B654" s="64" t="s">
        <v>1258</v>
      </c>
      <c r="C654" s="247" t="s">
        <v>1257</v>
      </c>
      <c r="D654" s="194">
        <v>8616080.4600000009</v>
      </c>
      <c r="E654" s="194">
        <v>12826287.279999999</v>
      </c>
      <c r="F654" s="45">
        <f t="shared" si="167"/>
        <v>148.86452534358062</v>
      </c>
    </row>
    <row r="655" spans="1:6" ht="12.75" customHeight="1" x14ac:dyDescent="0.2">
      <c r="A655" s="63" t="s">
        <v>1259</v>
      </c>
      <c r="B655" s="64" t="s">
        <v>1260</v>
      </c>
      <c r="C655" s="247" t="s">
        <v>1259</v>
      </c>
      <c r="D655" s="194">
        <v>8633198.8499999996</v>
      </c>
      <c r="E655" s="194">
        <v>11084493.85</v>
      </c>
      <c r="F655" s="45">
        <f t="shared" si="167"/>
        <v>128.39382067517187</v>
      </c>
    </row>
    <row r="656" spans="1:6" ht="24" x14ac:dyDescent="0.2">
      <c r="A656" s="63">
        <v>11</v>
      </c>
      <c r="B656" s="64" t="s">
        <v>1261</v>
      </c>
      <c r="C656" s="247" t="s">
        <v>1262</v>
      </c>
      <c r="D656" s="60">
        <f t="shared" ref="D656:E656" si="168">+D653+D654-D655</f>
        <v>2448940.040000001</v>
      </c>
      <c r="E656" s="60">
        <f t="shared" si="168"/>
        <v>4190733.4700000007</v>
      </c>
      <c r="F656" s="45">
        <f t="shared" si="167"/>
        <v>171.12438040745167</v>
      </c>
    </row>
    <row r="657" spans="1:6" ht="24" x14ac:dyDescent="0.2">
      <c r="A657" s="63" t="s">
        <v>582</v>
      </c>
      <c r="B657" s="64" t="s">
        <v>1263</v>
      </c>
      <c r="C657" s="247" t="s">
        <v>1264</v>
      </c>
      <c r="D657" s="253">
        <v>10</v>
      </c>
      <c r="E657" s="253">
        <v>11</v>
      </c>
      <c r="F657" s="45">
        <f t="shared" si="167"/>
        <v>110.00000000000001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10</v>
      </c>
      <c r="E659" s="253">
        <v>11</v>
      </c>
      <c r="F659" s="45">
        <f t="shared" si="167"/>
        <v>110.00000000000001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509.55</v>
      </c>
      <c r="E667" s="192"/>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878809.67</v>
      </c>
      <c r="E669" s="194">
        <v>1002775.76</v>
      </c>
      <c r="F669" s="45">
        <f t="shared" si="167"/>
        <v>114.10613631504532</v>
      </c>
    </row>
    <row r="670" spans="1:6" ht="12.75" customHeight="1" x14ac:dyDescent="0.2">
      <c r="A670" s="63">
        <v>63312</v>
      </c>
      <c r="B670" s="64" t="s">
        <v>1290</v>
      </c>
      <c r="C670" s="247" t="s">
        <v>1291</v>
      </c>
      <c r="D670" s="194">
        <v>59716.7</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78062</v>
      </c>
      <c r="E674" s="194">
        <v>327422.26</v>
      </c>
      <c r="F674" s="45">
        <f t="shared" si="167"/>
        <v>419.43872819041275</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91307.5</v>
      </c>
      <c r="E682" s="192">
        <v>2020028.17</v>
      </c>
      <c r="F682" s="71">
        <f t="shared" si="167"/>
        <v>2212.3354269912111</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786595.38</v>
      </c>
      <c r="E706" s="192">
        <v>1482379.84</v>
      </c>
      <c r="F706" s="71">
        <f t="shared" si="167"/>
        <v>188.4551928082771</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5488.01</v>
      </c>
      <c r="E734" s="192">
        <v>6612.38</v>
      </c>
      <c r="F734" s="71">
        <f t="shared" si="167"/>
        <v>120.48775421327585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13168.88</v>
      </c>
      <c r="E738" s="194">
        <v>20606.45</v>
      </c>
      <c r="F738" s="45">
        <f t="shared" si="167"/>
        <v>156.47837933066441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7229.49</v>
      </c>
      <c r="E741" s="192">
        <v>8409.4</v>
      </c>
      <c r="F741" s="71">
        <f t="shared" ref="F741:F1006" si="169">IF(D741&lt;&gt;0,IF(E741/D741&gt;=100,"&gt;&gt;100",E741/D741*100),"-")</f>
        <v>116.32079164643703</v>
      </c>
    </row>
    <row r="742" spans="1:6" ht="12.75" customHeight="1" x14ac:dyDescent="0.2">
      <c r="A742" s="70" t="s">
        <v>1414</v>
      </c>
      <c r="B742" s="65" t="s">
        <v>1415</v>
      </c>
      <c r="C742" s="278" t="s">
        <v>1414</v>
      </c>
      <c r="D742" s="192">
        <v>482.8</v>
      </c>
      <c r="E742" s="192">
        <v>509.29</v>
      </c>
      <c r="F742" s="71">
        <f t="shared" si="169"/>
        <v>105.48674399337199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10133.83</v>
      </c>
      <c r="E759" s="194">
        <v>116289.19</v>
      </c>
      <c r="F759" s="45">
        <f t="shared" si="169"/>
        <v>1147.5344465024577</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4785.1099999999997</v>
      </c>
      <c r="E777" s="192">
        <v>3102.59</v>
      </c>
      <c r="F777" s="71">
        <f t="shared" si="169"/>
        <v>64.838425866907983</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727409.03</v>
      </c>
      <c r="E850" s="194">
        <v>921839.11</v>
      </c>
      <c r="F850" s="45">
        <f t="shared" si="169"/>
        <v>126.72912652734047</v>
      </c>
    </row>
    <row r="851" spans="1:6" ht="12.75" customHeight="1" x14ac:dyDescent="0.2">
      <c r="A851" s="63">
        <v>37221</v>
      </c>
      <c r="B851" s="64" t="s">
        <v>1631</v>
      </c>
      <c r="C851" s="247" t="s">
        <v>1632</v>
      </c>
      <c r="D851" s="194">
        <v>76119.67</v>
      </c>
      <c r="E851" s="194">
        <v>109427.15</v>
      </c>
      <c r="F851" s="45">
        <f t="shared" si="169"/>
        <v>143.75673199844402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58596.2</v>
      </c>
      <c r="E855" s="194">
        <v>68652.33</v>
      </c>
      <c r="F855" s="45">
        <f t="shared" si="169"/>
        <v>117.16174427693264</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9" zoomScaleNormal="100" workbookViewId="0">
      <selection activeCell="E75" sqref="E7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27967129.669999998</v>
      </c>
      <c r="E6" s="180">
        <f t="shared" si="0"/>
        <v>33385506.119999997</v>
      </c>
      <c r="F6" s="181">
        <f t="shared" ref="F6:F298" si="1">IF(D6&gt;0,IF(E6/D6&gt;=100,"&gt;&gt;100",E6/D6*100),"-")</f>
        <v>119.37408848864538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24890681.079999998</v>
      </c>
      <c r="E7" s="79">
        <f t="shared" si="2"/>
        <v>28671172.049999997</v>
      </c>
      <c r="F7" s="71">
        <f t="shared" si="1"/>
        <v>115.18837896741073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12124756.9</v>
      </c>
      <c r="E8" s="79">
        <f>E9+E10-E11</f>
        <v>11261523.17</v>
      </c>
      <c r="F8" s="71">
        <f t="shared" si="1"/>
        <v>92.880403812467364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12124756.9</v>
      </c>
      <c r="E9" s="192">
        <v>11261523.17</v>
      </c>
      <c r="F9" s="71">
        <f t="shared" si="1"/>
        <v>92.880403812467364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12765924.18</v>
      </c>
      <c r="E12" s="79">
        <f t="shared" si="3"/>
        <v>17409648.879999999</v>
      </c>
      <c r="F12" s="71">
        <f t="shared" si="1"/>
        <v>136.37593827539087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12668189.200000001</v>
      </c>
      <c r="E13" s="79">
        <f t="shared" si="4"/>
        <v>17302304.41</v>
      </c>
      <c r="F13" s="71">
        <f t="shared" si="1"/>
        <v>136.58072307603362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6456411.6699999999</v>
      </c>
      <c r="E15" s="192">
        <v>10877612.35</v>
      </c>
      <c r="F15" s="71">
        <f t="shared" si="1"/>
        <v>168.47767623838647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2769492.2</v>
      </c>
      <c r="E16" s="192">
        <v>2769492.2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3442285.33</v>
      </c>
      <c r="E17" s="192">
        <v>3655199.86</v>
      </c>
      <c r="F17" s="71">
        <f t="shared" si="1"/>
        <v>106.18526675126027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75691.790000000008</v>
      </c>
      <c r="E19" s="79">
        <f t="shared" si="5"/>
        <v>68337.820000000022</v>
      </c>
      <c r="F19" s="71">
        <f t="shared" si="1"/>
        <v>90.284322777939337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69347.23</v>
      </c>
      <c r="E20" s="192">
        <v>72804.84</v>
      </c>
      <c r="F20" s="71">
        <f t="shared" si="1"/>
        <v>104.98593815499191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26541.99</v>
      </c>
      <c r="E21" s="192">
        <v>26541.99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637.07000000000005</v>
      </c>
      <c r="E22" s="192">
        <v>637.07000000000005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67798.13</v>
      </c>
      <c r="E26" s="192">
        <v>67798.13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88632.63</v>
      </c>
      <c r="E28" s="192">
        <v>99444.21</v>
      </c>
      <c r="F28" s="71">
        <f t="shared" si="1"/>
        <v>112.19819382545684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21119.439999999999</v>
      </c>
      <c r="E29" s="79">
        <f t="shared" si="6"/>
        <v>38082.9</v>
      </c>
      <c r="F29" s="71">
        <f t="shared" si="1"/>
        <v>180.32154261666031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22579.91</v>
      </c>
      <c r="E30" s="192">
        <v>46170.32</v>
      </c>
      <c r="F30" s="71">
        <f t="shared" si="1"/>
        <v>204.47521712885481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1460.47</v>
      </c>
      <c r="E34" s="192">
        <v>8087.42</v>
      </c>
      <c r="F34" s="71">
        <f t="shared" si="1"/>
        <v>553.75461324094294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923.75</v>
      </c>
      <c r="E35" s="79">
        <f t="shared" si="7"/>
        <v>923.75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923.75</v>
      </c>
      <c r="E37" s="192">
        <v>923.75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3076448.5900000003</v>
      </c>
      <c r="E69" s="79">
        <f>E70+E82+E88+E119+E135+E147+E165+E171</f>
        <v>4714334.07</v>
      </c>
      <c r="F69" s="71">
        <f t="shared" si="1"/>
        <v>153.23948806828588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2448940.04</v>
      </c>
      <c r="E70" s="79">
        <f t="shared" si="12"/>
        <v>4190733.47</v>
      </c>
      <c r="F70" s="71">
        <f t="shared" si="1"/>
        <v>171.1243804074517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2448890.35</v>
      </c>
      <c r="E71" s="79">
        <f t="shared" si="13"/>
        <v>4190529.06</v>
      </c>
      <c r="F71" s="71">
        <f t="shared" si="1"/>
        <v>171.11950561608444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2448890.35</v>
      </c>
      <c r="E73" s="192">
        <v>4189321.6</v>
      </c>
      <c r="F73" s="71">
        <f t="shared" si="1"/>
        <v>171.07019920267152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1207.46</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49.69</v>
      </c>
      <c r="E80" s="192">
        <v>204.41</v>
      </c>
      <c r="F80" s="71">
        <f t="shared" si="1"/>
        <v>411.37049708190784</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271.11</v>
      </c>
      <c r="E82" s="79">
        <f>SUM(E83:E85)-E86+E87</f>
        <v>1248.8699999999999</v>
      </c>
      <c r="F82" s="71">
        <f t="shared" si="1"/>
        <v>460.65065840433766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271.11</v>
      </c>
      <c r="E87" s="192">
        <v>1248.8699999999999</v>
      </c>
      <c r="F87" s="71">
        <f t="shared" si="1"/>
        <v>460.65065840433766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105514.64</v>
      </c>
      <c r="E135" s="79">
        <f t="shared" si="21"/>
        <v>105514.64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105514.64</v>
      </c>
      <c r="E136" s="79">
        <f t="shared" si="22"/>
        <v>105514.64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105514.64</v>
      </c>
      <c r="E140" s="192">
        <v>105514.64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367074.2</v>
      </c>
      <c r="E147" s="79">
        <f t="shared" si="24"/>
        <v>384428.67</v>
      </c>
      <c r="F147" s="71">
        <f t="shared" si="1"/>
        <v>104.72778255731401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99672.11</v>
      </c>
      <c r="E148" s="192">
        <v>74311.37</v>
      </c>
      <c r="F148" s="71">
        <f t="shared" si="1"/>
        <v>74.555831114641791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8689.43</v>
      </c>
      <c r="E159" s="192">
        <v>20215.41</v>
      </c>
      <c r="F159" s="71">
        <f t="shared" si="1"/>
        <v>232.64368318750482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258712.66</v>
      </c>
      <c r="E160" s="192">
        <v>289901.89</v>
      </c>
      <c r="F160" s="71">
        <f t="shared" si="1"/>
        <v>112.05554842194425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154648.6</v>
      </c>
      <c r="E165" s="79">
        <f t="shared" si="26"/>
        <v>32408.42</v>
      </c>
      <c r="F165" s="71">
        <f t="shared" si="1"/>
        <v>20.956167724764398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154648.6</v>
      </c>
      <c r="E166" s="192">
        <v>32408.42</v>
      </c>
      <c r="F166" s="71">
        <f t="shared" si="1"/>
        <v>20.956167724764398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27967129.669999998</v>
      </c>
      <c r="E176" s="79">
        <f>E177+E251</f>
        <v>33385506.120000005</v>
      </c>
      <c r="F176" s="71">
        <f t="shared" si="1"/>
        <v>119.37408848864541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1007.79</v>
      </c>
      <c r="E177" s="79">
        <f>E178+E197+E203+E219+E247+E248</f>
        <v>5041112.33</v>
      </c>
      <c r="F177" s="71" t="str">
        <f t="shared" si="1"/>
        <v>&gt;&gt;100</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987.79</v>
      </c>
      <c r="E178" s="79">
        <f>SUM(E179:E181)+E185+E186+SUM(E194:E196)</f>
        <v>546.75</v>
      </c>
      <c r="F178" s="71">
        <f t="shared" si="1"/>
        <v>55.350833679223321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502.94</v>
      </c>
      <c r="E180" s="192"/>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546.75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546.75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484.85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5040545.58</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5040545.58</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5040545.58</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20</v>
      </c>
      <c r="E248" s="79">
        <f t="shared" si="37"/>
        <v>20</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20</v>
      </c>
      <c r="E250" s="192">
        <v>20</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27966121.879999999</v>
      </c>
      <c r="E251" s="79">
        <f>+E252+E255-E264+E274+E291</f>
        <v>28344393.790000003</v>
      </c>
      <c r="F251" s="71">
        <f t="shared" si="1"/>
        <v>101.35260767160756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24996195.719999999</v>
      </c>
      <c r="E252" s="79">
        <f>E253-E254</f>
        <v>23736141.109999999</v>
      </c>
      <c r="F252" s="71">
        <f t="shared" si="1"/>
        <v>94.959014467182286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24996195.719999999</v>
      </c>
      <c r="E253" s="192">
        <v>28776686.690000001</v>
      </c>
      <c r="F253" s="71">
        <f t="shared" si="1"/>
        <v>115.12426535760861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5040545.58</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2448203.36</v>
      </c>
      <c r="E255" s="79">
        <f>E256-E260</f>
        <v>4191415.59</v>
      </c>
      <c r="F255" s="71">
        <f t="shared" si="1"/>
        <v>171.20373488908209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4721435.25</v>
      </c>
      <c r="E256" s="79">
        <f>SUM(E257:E259)</f>
        <v>10439751.359999999</v>
      </c>
      <c r="F256" s="71">
        <f t="shared" si="1"/>
        <v>221.11393691145079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2127649.2799999998</v>
      </c>
      <c r="E257" s="192">
        <v>5399205.7800000003</v>
      </c>
      <c r="F257" s="71">
        <f t="shared" si="1"/>
        <v>253.76389947125122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2593785.9700000002</v>
      </c>
      <c r="E259" s="192">
        <v>5040545.58</v>
      </c>
      <c r="F259" s="71">
        <f t="shared" si="1"/>
        <v>194.33159244052817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2273231.89</v>
      </c>
      <c r="E260" s="79">
        <f>SUM(E261:E263)</f>
        <v>6248335.7699999996</v>
      </c>
      <c r="F260" s="71">
        <f t="shared" si="1"/>
        <v>274.86574499885268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2273231.89</v>
      </c>
      <c r="E262" s="192">
        <v>6248335.7699999996</v>
      </c>
      <c r="F262" s="71">
        <f t="shared" si="1"/>
        <v>274.86574499885268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367074.2</v>
      </c>
      <c r="E274" s="79">
        <f>SUM(E275:E277)+SUM(E286:E290)</f>
        <v>384428.67</v>
      </c>
      <c r="F274" s="71">
        <f t="shared" si="1"/>
        <v>104.72778255731401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99672.11</v>
      </c>
      <c r="E275" s="192">
        <v>74311.37</v>
      </c>
      <c r="F275" s="71">
        <f t="shared" ref="F275:F290" si="39">IF(D275&gt;0,IF(E275/D275&gt;=100,"&gt;&gt;100",E275/D275*100),"-")</f>
        <v>74.555831114641791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8689.43</v>
      </c>
      <c r="E286" s="192">
        <v>20215.41</v>
      </c>
      <c r="F286" s="71">
        <f t="shared" si="39"/>
        <v>232.64368318750482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258712.66</v>
      </c>
      <c r="E287" s="192">
        <v>289901.89</v>
      </c>
      <c r="F287" s="71">
        <f t="shared" si="39"/>
        <v>112.05554842194425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154648.6</v>
      </c>
      <c r="E291" s="79">
        <f>SUM(E292:E295)</f>
        <v>32408.42</v>
      </c>
      <c r="F291" s="71">
        <f t="shared" si="1"/>
        <v>20.956167724764398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154648.6</v>
      </c>
      <c r="E292" s="192">
        <v>32408.42</v>
      </c>
      <c r="F292" s="71">
        <f t="shared" si="1"/>
        <v>20.956167724764398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4122225.23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4122225.23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367074.2</v>
      </c>
      <c r="E302" s="192">
        <v>384428.67</v>
      </c>
      <c r="F302" s="71">
        <f t="shared" si="43"/>
        <v>104.72778255731401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1065.8800000000001</v>
      </c>
      <c r="E304" s="192"/>
      <c r="F304" s="71">
        <f t="shared" si="43"/>
        <v>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154648.6</v>
      </c>
      <c r="E305" s="192">
        <v>32408.42</v>
      </c>
      <c r="F305" s="71">
        <f t="shared" si="43"/>
        <v>20.956167724764398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271.11</v>
      </c>
      <c r="E308" s="192">
        <v>1093.68</v>
      </c>
      <c r="F308" s="71">
        <f t="shared" si="43"/>
        <v>403.40821068938811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155.19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987.79</v>
      </c>
      <c r="E336" s="192">
        <v>546.75</v>
      </c>
      <c r="F336" s="71">
        <f t="shared" si="43"/>
        <v>55.350833679223321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5040545.58</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4122225.23</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316962.34000000003</v>
      </c>
      <c r="E5" s="58">
        <f t="shared" si="0"/>
        <v>414090.19</v>
      </c>
      <c r="F5" s="59">
        <f t="shared" ref="F5:F141" si="1">IF(D5&gt;0,IF(E5/D5&gt;=100,"&gt;&gt;100",E5/D5*100),"-")</f>
        <v>130.64334078300911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316962.34000000003</v>
      </c>
      <c r="E6" s="60">
        <f t="shared" si="2"/>
        <v>414090.19</v>
      </c>
      <c r="F6" s="45">
        <f t="shared" si="1"/>
        <v>130.64334078300911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312287.78000000003</v>
      </c>
      <c r="E7" s="194">
        <v>385699.05</v>
      </c>
      <c r="F7" s="45">
        <f t="shared" si="1"/>
        <v>123.50757048514673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4674.5600000000004</v>
      </c>
      <c r="E8" s="194">
        <v>28391.14</v>
      </c>
      <c r="F8" s="45">
        <f t="shared" si="1"/>
        <v>607.35427505476446</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106972.6</v>
      </c>
      <c r="E28" s="60">
        <f t="shared" si="6"/>
        <v>152924.43</v>
      </c>
      <c r="F28" s="45">
        <f t="shared" si="1"/>
        <v>142.9566356244496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98000</v>
      </c>
      <c r="E30" s="194">
        <v>144000</v>
      </c>
      <c r="F30" s="45">
        <f t="shared" si="1"/>
        <v>146.9387755102041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8972.6</v>
      </c>
      <c r="E34" s="194">
        <v>8924.43</v>
      </c>
      <c r="F34" s="45">
        <f t="shared" si="1"/>
        <v>99.463143347524692</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607673.63</v>
      </c>
      <c r="E35" s="60">
        <f t="shared" si="7"/>
        <v>1075802.28</v>
      </c>
      <c r="F35" s="45">
        <f t="shared" si="1"/>
        <v>177.03619622263352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572299.76</v>
      </c>
      <c r="E36" s="60">
        <f t="shared" si="8"/>
        <v>1018015.5</v>
      </c>
      <c r="F36" s="45">
        <f t="shared" si="1"/>
        <v>177.88151789544696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10133.83</v>
      </c>
      <c r="E37" s="194">
        <v>116289.19</v>
      </c>
      <c r="F37" s="45">
        <f t="shared" si="1"/>
        <v>1147.5344465024577</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562165.93000000005</v>
      </c>
      <c r="E38" s="194">
        <v>901726.31</v>
      </c>
      <c r="F38" s="45">
        <f t="shared" si="1"/>
        <v>160.40216275646586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6581.45</v>
      </c>
      <c r="E39" s="60">
        <f t="shared" si="9"/>
        <v>7802.59</v>
      </c>
      <c r="F39" s="45">
        <f t="shared" si="1"/>
        <v>118.55426995570886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6581.45</v>
      </c>
      <c r="E40" s="194">
        <v>7802.59</v>
      </c>
      <c r="F40" s="45">
        <f t="shared" si="1"/>
        <v>118.55426995570886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6078.42</v>
      </c>
      <c r="E43" s="60">
        <f t="shared" si="10"/>
        <v>22309.63</v>
      </c>
      <c r="F43" s="45">
        <f t="shared" si="1"/>
        <v>367.03008347564008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2270.48</v>
      </c>
      <c r="E45" s="194">
        <v>3966.39</v>
      </c>
      <c r="F45" s="45">
        <f t="shared" si="1"/>
        <v>174.69389732567561</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2879.45</v>
      </c>
      <c r="E47" s="194">
        <v>7007.05</v>
      </c>
      <c r="F47" s="45">
        <f t="shared" si="1"/>
        <v>243.34681970515203</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928.49</v>
      </c>
      <c r="E48" s="194">
        <v>11336.19</v>
      </c>
      <c r="F48" s="45">
        <f t="shared" si="1"/>
        <v>1220.9275274908723</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11100.39</v>
      </c>
      <c r="E60" s="194">
        <v>12119.46</v>
      </c>
      <c r="F60" s="45">
        <f t="shared" si="1"/>
        <v>109.18048825311544</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11613.61</v>
      </c>
      <c r="E74" s="194">
        <v>15555.1</v>
      </c>
      <c r="F74" s="45">
        <f t="shared" si="1"/>
        <v>133.93854279590929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224735.25</v>
      </c>
      <c r="E75" s="60">
        <f t="shared" si="15"/>
        <v>243157.65</v>
      </c>
      <c r="F75" s="45">
        <f t="shared" si="1"/>
        <v>108.19737891585766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205172.75</v>
      </c>
      <c r="E76" s="194">
        <v>212032.65</v>
      </c>
      <c r="F76" s="45">
        <f t="shared" si="1"/>
        <v>103.34347519346501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11937.5</v>
      </c>
      <c r="E78" s="194">
        <v>31125</v>
      </c>
      <c r="F78" s="45">
        <f t="shared" si="1"/>
        <v>260.73298429319374</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7625</v>
      </c>
      <c r="E81" s="194">
        <v>0</v>
      </c>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4337350.71</v>
      </c>
      <c r="E82" s="60">
        <f t="shared" si="16"/>
        <v>2591577.0700000003</v>
      </c>
      <c r="F82" s="45">
        <f t="shared" si="1"/>
        <v>59.750231034464818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46431.12</v>
      </c>
      <c r="E84" s="194">
        <v>71342.53</v>
      </c>
      <c r="F84" s="45">
        <f t="shared" si="1"/>
        <v>153.6523995113622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59518.59</v>
      </c>
      <c r="E86" s="194">
        <v>65048.07</v>
      </c>
      <c r="F86" s="45">
        <f t="shared" si="1"/>
        <v>109.29034105142613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4231401</v>
      </c>
      <c r="E88" s="194">
        <v>2455186.4700000002</v>
      </c>
      <c r="F88" s="45">
        <f t="shared" si="1"/>
        <v>58.023015781297971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30736.54</v>
      </c>
      <c r="E89" s="60">
        <f t="shared" si="17"/>
        <v>28322.75</v>
      </c>
      <c r="F89" s="45">
        <f t="shared" si="1"/>
        <v>92.146838908998859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30736.54</v>
      </c>
      <c r="E106" s="194">
        <v>28322.75</v>
      </c>
      <c r="F106" s="45">
        <f t="shared" si="1"/>
        <v>92.146838908998859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139413.85999999999</v>
      </c>
      <c r="E107" s="60">
        <f t="shared" si="21"/>
        <v>184592.65000000002</v>
      </c>
      <c r="F107" s="45">
        <f t="shared" si="1"/>
        <v>132.4062399534738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7315</v>
      </c>
      <c r="E109" s="194">
        <v>10500</v>
      </c>
      <c r="F109" s="45">
        <f t="shared" si="1"/>
        <v>143.54066985645932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45572.59</v>
      </c>
      <c r="E110" s="194">
        <v>55712.19</v>
      </c>
      <c r="F110" s="45">
        <f t="shared" si="1"/>
        <v>122.24933891183277</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1330</v>
      </c>
      <c r="E111" s="194">
        <v>0</v>
      </c>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85196.27</v>
      </c>
      <c r="E113" s="194">
        <v>118380.46</v>
      </c>
      <c r="F113" s="45">
        <f t="shared" si="1"/>
        <v>138.95028503008407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2662283.6699999995</v>
      </c>
      <c r="E114" s="60">
        <f t="shared" si="22"/>
        <v>5023576.75</v>
      </c>
      <c r="F114" s="45">
        <f t="shared" si="1"/>
        <v>188.69427050949838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2517995.1999999997</v>
      </c>
      <c r="E115" s="60">
        <f t="shared" si="23"/>
        <v>4822561.33</v>
      </c>
      <c r="F115" s="45">
        <f t="shared" si="1"/>
        <v>191.52384921146793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2446252.13</v>
      </c>
      <c r="E116" s="194">
        <v>4614360.6100000003</v>
      </c>
      <c r="F116" s="45">
        <f t="shared" si="1"/>
        <v>188.62980448380847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71743.070000000007</v>
      </c>
      <c r="E117" s="194">
        <v>208200.72</v>
      </c>
      <c r="F117" s="45">
        <f t="shared" si="1"/>
        <v>290.20324889916196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76119.67</v>
      </c>
      <c r="E118" s="60">
        <f t="shared" si="24"/>
        <v>109427.15</v>
      </c>
      <c r="F118" s="45">
        <f t="shared" si="1"/>
        <v>143.75673199844402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76119.67</v>
      </c>
      <c r="E120" s="194">
        <v>109427.15</v>
      </c>
      <c r="F120" s="45">
        <f t="shared" si="1"/>
        <v>143.75673199844402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68168.800000000003</v>
      </c>
      <c r="E128" s="194">
        <v>91588.27</v>
      </c>
      <c r="F128" s="45">
        <f t="shared" si="1"/>
        <v>134.35511553672649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193069.85</v>
      </c>
      <c r="E129" s="60">
        <f t="shared" si="26"/>
        <v>235253.63</v>
      </c>
      <c r="F129" s="45">
        <f t="shared" si="1"/>
        <v>121.84897331199045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7500</v>
      </c>
      <c r="E130" s="60">
        <f t="shared" si="27"/>
        <v>8000</v>
      </c>
      <c r="F130" s="45">
        <f t="shared" si="1"/>
        <v>106.66666666666667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7500</v>
      </c>
      <c r="E132" s="194">
        <v>8000</v>
      </c>
      <c r="F132" s="45">
        <f t="shared" si="1"/>
        <v>106.66666666666667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1000</v>
      </c>
      <c r="E135" s="194">
        <v>1500</v>
      </c>
      <c r="F135" s="45">
        <f t="shared" si="1"/>
        <v>150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159765.41</v>
      </c>
      <c r="E138" s="194">
        <v>202826.41</v>
      </c>
      <c r="F138" s="45">
        <f t="shared" si="1"/>
        <v>126.95264262771271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24804.44</v>
      </c>
      <c r="E140" s="194">
        <v>22927.22</v>
      </c>
      <c r="F140" s="45">
        <f t="shared" si="1"/>
        <v>92.431919446679728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8619198.4499999993</v>
      </c>
      <c r="E141" s="81">
        <f t="shared" si="28"/>
        <v>9949297.4000000004</v>
      </c>
      <c r="F141" s="61">
        <f t="shared" si="1"/>
        <v>115.43181721265509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4713225.2300000004</v>
      </c>
      <c r="E5" s="82">
        <f t="shared" si="0"/>
        <v>909295.73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4713225.2300000004</v>
      </c>
      <c r="E22" s="83">
        <f t="shared" si="3"/>
        <v>909295.73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4713225.2300000004</v>
      </c>
      <c r="E23" s="83">
        <f t="shared" si="4"/>
        <v>909295.73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4713225.2300000004</v>
      </c>
      <c r="E24" s="195">
        <v>909295.73</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987.79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15480088.539999999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4462956.1499999994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355201.35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1789039.97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116289.19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1035831.17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147603.69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1018990.78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4850410.63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6166721.7599999998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6166721.7599999998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10439984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4463397.1899999995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355201.35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1789542.91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116289.19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1035831.17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147056.94</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1018990.78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484.85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4850410.63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1126176.18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1126176.18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5041092.3299999982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546.75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546.75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546.75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546.75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5040545.58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5040545.58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27038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Brckovljani</cp:lastModifiedBy>
  <cp:lastPrinted>2025-11-26T12:43:51Z</cp:lastPrinted>
  <dcterms:created xsi:type="dcterms:W3CDTF">2022-04-01T05:14:30Z</dcterms:created>
  <dcterms:modified xsi:type="dcterms:W3CDTF">2026-02-13T11:13:55Z</dcterms:modified>
</cp:coreProperties>
</file>